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raca socjalna I stopnia NST" sheetId="1" r:id="rId1"/>
  </sheets>
  <definedNames>
    <definedName name="_xlnm.Print_Area" localSheetId="0">'Praca socjalna I stopnia NST'!$A$1:$AA$123</definedName>
  </definedNames>
  <calcPr fullCalcOnLoad="1"/>
</workbook>
</file>

<file path=xl/sharedStrings.xml><?xml version="1.0" encoding="utf-8"?>
<sst xmlns="http://schemas.openxmlformats.org/spreadsheetml/2006/main" count="348" uniqueCount="201">
  <si>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</si>
  <si>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</si>
  <si>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</si>
  <si>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</si>
  <si>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</si>
  <si>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</si>
  <si>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</si>
  <si>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</si>
  <si>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</si>
  <si>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</si>
  <si>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</si>
  <si>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</si>
  <si>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</si>
  <si>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</si>
  <si>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</si>
  <si>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</si>
  <si>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</si>
  <si>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</si>
  <si>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</si>
  <si>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</si>
  <si>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</si>
  <si>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</si>
  <si>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Seminarium dyplomowe</t>
  </si>
  <si>
    <t>Nr modułu standard.</t>
  </si>
  <si>
    <t>Moduły obowiązkowe i ograniczonego wyboru</t>
  </si>
  <si>
    <t>Zo</t>
  </si>
  <si>
    <t>Podstawy diagnozowania</t>
  </si>
  <si>
    <t>2Z</t>
  </si>
  <si>
    <t>3Zo</t>
  </si>
  <si>
    <t>3Z</t>
  </si>
  <si>
    <t>o1</t>
  </si>
  <si>
    <t>o2</t>
  </si>
  <si>
    <t>o3.1</t>
  </si>
  <si>
    <t>2Zo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</si>
  <si>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</si>
  <si>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</si>
  <si>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</si>
  <si>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</si>
  <si>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</si>
  <si>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</si>
  <si>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</si>
  <si>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</si>
  <si>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</si>
  <si>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</si>
  <si>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</si>
  <si>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</si>
  <si>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</si>
  <si>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</si>
  <si>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</si>
  <si>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</si>
  <si>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</si>
  <si>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</si>
  <si>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</si>
  <si>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</si>
  <si>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</si>
  <si>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</si>
  <si>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</si>
  <si>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</si>
  <si>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</si>
  <si>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</si>
  <si>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o1.7</t>
  </si>
  <si>
    <t>Wprowadzenie do socjologii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</si>
  <si>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</si>
  <si>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</si>
  <si>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</si>
  <si>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</si>
  <si>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</si>
  <si>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</si>
  <si>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</si>
  <si>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</si>
  <si>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</si>
  <si>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</si>
  <si>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</si>
  <si>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</si>
  <si>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</si>
  <si>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</si>
  <si>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</si>
  <si>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</si>
  <si>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</si>
  <si>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</si>
  <si>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</si>
  <si>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</si>
  <si>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</si>
  <si>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</si>
  <si>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2E5Zo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</si>
  <si>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</si>
  <si>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</si>
  <si>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</si>
  <si>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</si>
  <si>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</si>
  <si>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</si>
  <si>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</si>
  <si>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</si>
  <si>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</si>
  <si>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</si>
  <si>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</si>
  <si>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</si>
  <si>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</si>
  <si>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</si>
  <si>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</si>
  <si>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</si>
  <si>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</si>
  <si>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</si>
  <si>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</si>
  <si>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o3.6</t>
  </si>
  <si>
    <t>o3.7</t>
  </si>
  <si>
    <t>o3.9</t>
  </si>
  <si>
    <t>Towarzyszenie w opiece paliatywnej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</si>
  <si>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</si>
  <si>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</si>
  <si>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</si>
  <si>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</si>
  <si>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</si>
  <si>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</si>
  <si>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</si>
  <si>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</si>
  <si>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Język obcy</t>
  </si>
  <si>
    <t>Praktyka zawodowa</t>
  </si>
  <si>
    <t>ow4.1</t>
  </si>
  <si>
    <t>ow4.2</t>
  </si>
  <si>
    <t>ow4.3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</si>
  <si>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</si>
  <si>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</si>
  <si>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</si>
  <si>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</si>
  <si>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</si>
  <si>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</si>
  <si>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</si>
  <si>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</si>
  <si>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</si>
  <si>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</si>
  <si>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</si>
  <si>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</si>
  <si>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</si>
  <si>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</si>
  <si>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</si>
  <si>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</si>
  <si>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r>
      <t>C</t>
    </r>
    <r>
      <rPr>
        <b/>
        <sz val="8"/>
        <rFont val="Arial CE"/>
        <family val="0"/>
      </rPr>
      <t>ZĘŚĆ II - MODUŁY SPECJALNOŚCIOWE *</t>
    </r>
  </si>
  <si>
    <t>ow4.5</t>
  </si>
  <si>
    <t>PRZEDMIOTY OGRANICZONEGO WYBORU</t>
  </si>
  <si>
    <t>Praca z osobą dotkniętą przemoca i stosującą przemoc</t>
  </si>
  <si>
    <t>Wprowadzenie do praktyk. Instytucjonalna opieka i pomoc socjalna</t>
  </si>
  <si>
    <t>o2.2</t>
  </si>
  <si>
    <t>Podstawy gerontologii</t>
  </si>
  <si>
    <t>Asystentura rodzin jako profesja</t>
  </si>
  <si>
    <t>Filozoficzne podstawy pracy socjalnej</t>
  </si>
  <si>
    <t>Podstawy psychologii ogólnej i społecznej dla pracy sojcalnej</t>
  </si>
  <si>
    <t>Ekonomia społeczna</t>
  </si>
  <si>
    <t>Liczba godzin praktyk</t>
  </si>
  <si>
    <t>Liczba punktów ECTS z praktyk</t>
  </si>
  <si>
    <t>Praca z osobami niepełnosprawnymi i ich rodzinami</t>
  </si>
  <si>
    <t>Łączna liczba godzin zajęć dydaktycznych</t>
  </si>
  <si>
    <t xml:space="preserve">Kierunek: PRACA SOCJALNA - PLAN STUDIÓW  OD ROKU AKADEMICKIEGO 2019/2020                                     </t>
  </si>
  <si>
    <t>Liczba punktów ECTS z zajęć z bezpośrednim udziałem nauczycieli</t>
  </si>
  <si>
    <t>w5.1</t>
  </si>
  <si>
    <t>w5.2</t>
  </si>
  <si>
    <t>w5.3</t>
  </si>
  <si>
    <t>w5.4</t>
  </si>
  <si>
    <t>w5.5</t>
  </si>
  <si>
    <t>w5.6</t>
  </si>
  <si>
    <t>w5.7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</si>
  <si>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</si>
  <si>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</si>
  <si>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</si>
  <si>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</si>
  <si>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</si>
  <si>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</si>
  <si>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</si>
  <si>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</si>
  <si>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</si>
  <si>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</si>
  <si>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Wykład na innym kierunku</t>
  </si>
  <si>
    <t>NIESTACJONARNE STUDIA I STOPNIA, profil PRAKTYCZNY</t>
  </si>
  <si>
    <t xml:space="preserve"> </t>
  </si>
  <si>
    <t>1. Asystentura rodzin</t>
  </si>
  <si>
    <t>2. Asystent seniora</t>
  </si>
  <si>
    <t>Moduły specjalnosciowe do wyboru</t>
  </si>
  <si>
    <t>rok I   2019/20</t>
  </si>
  <si>
    <t>rok II   2020/21</t>
  </si>
  <si>
    <t>rok III   2021/22</t>
  </si>
  <si>
    <t xml:space="preserve">*  Na II roku studenci wybierają moduł specjalnościowy: Asystentura rodzin lub Asystent seniora. </t>
  </si>
  <si>
    <t>Moduły specjalnościowe: asystentura rodzin, asystent seniora</t>
  </si>
  <si>
    <t>Razem godzin zajęć dydaktycznych</t>
  </si>
  <si>
    <t>Razem punktów  ECTS za zjęcia dydaktyczne i praktyki</t>
  </si>
  <si>
    <t>3Z,2Zo</t>
  </si>
  <si>
    <t>5Z</t>
  </si>
  <si>
    <t>Łączna liczba punktów   (część I i II)</t>
  </si>
  <si>
    <t>Praca z osobami uzależnionymi i ich rodzinami</t>
  </si>
  <si>
    <t>Teorie biedy a praktyka społeczna</t>
  </si>
  <si>
    <t>Razem godzin</t>
  </si>
  <si>
    <t>Razem punktów</t>
  </si>
  <si>
    <t>W - wykłady, K - konwersatorium, Ćw - ćwiczenia, Ćw L - ćw. laboratoryjne, L - lektorat, S - seminarium, P - praktyka, o - zajęcia obowiązkowe, ow - zajęcia ograniczonego wyboru, w - zajęcia do wyboru</t>
  </si>
  <si>
    <t>2E11Zo</t>
  </si>
  <si>
    <t>E,6Zo</t>
  </si>
  <si>
    <t xml:space="preserve">Zasady przymowania na moduł specjalnościowy:     </t>
  </si>
  <si>
    <t xml:space="preserve">1. Każdy student może nieodpłatnie na studiach stacjonarnych i w ramach opłaty za studia niestacjonarne na kierunku Praca socjalna wybrać tylko jeden moduł specjalnościowy.   </t>
  </si>
  <si>
    <t>2. Warunkiem utworzenia danego modułu specjalnościowego jest jego liczebność, odpowiadająca liczebności wskazanej w Zarządzeniu Rektora UG.</t>
  </si>
  <si>
    <t>3. W przypadku liczby kandydatów przekraczającej liczbę miejsc na danym module specjalnościowym, kryterium wyboru stanowi średnia ocen ze wszystkich zaliczeń i egzaminów, uzyskana na I i II roku studiów.</t>
  </si>
  <si>
    <t>W tym: godzin z przedmiotów ograniczonego wyboru i do wyboru oraz praktyk</t>
  </si>
  <si>
    <t>W tym: punktów ECTS z przedmiotów ograniczonego wyboru i do wyboru oraz praktyk</t>
  </si>
  <si>
    <t>Zo,E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</si>
</sst>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medium"/>
    </border>
    <border>
      <left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>
        <color indexed="8"/>
      </top>
      <bottom style="thin"/>
    </border>
    <border>
      <left style="medium"/>
      <right style="double"/>
      <top style="medium"/>
      <bottom style="medium"/>
    </border>
    <border>
      <left/>
      <right style="double"/>
      <top>
        <color indexed="63"/>
      </top>
      <bottom style="medium"/>
    </border>
    <border>
      <left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dotted"/>
      <bottom style="dotted"/>
    </border>
    <border>
      <left style="thin"/>
      <right style="double"/>
      <top style="thin">
        <color indexed="8"/>
      </top>
      <bottom style="dotted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 style="medium"/>
      <right/>
      <top style="thin"/>
      <bottom style="thin"/>
    </border>
    <border>
      <left style="double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double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textRotation="90"/>
    </xf>
    <xf numFmtId="0" fontId="5" fillId="35" borderId="17" xfId="0" applyFont="1" applyFill="1" applyBorder="1" applyAlignment="1">
      <alignment horizontal="center" vertical="center" textRotation="90"/>
    </xf>
    <xf numFmtId="0" fontId="4" fillId="33" borderId="34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0" borderId="39" xfId="0" applyFont="1" applyBorder="1" applyAlignment="1">
      <alignment horizontal="left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5" fillId="35" borderId="49" xfId="0" applyFont="1" applyFill="1" applyBorder="1" applyAlignment="1">
      <alignment horizontal="center" vertical="center" textRotation="90" wrapText="1"/>
    </xf>
    <xf numFmtId="0" fontId="5" fillId="35" borderId="49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vertical="center" wrapText="1"/>
    </xf>
    <xf numFmtId="0" fontId="3" fillId="35" borderId="38" xfId="0" applyFont="1" applyFill="1" applyBorder="1" applyAlignment="1">
      <alignment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6" fillId="34" borderId="63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35" borderId="6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3" fillId="36" borderId="7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3" fillId="33" borderId="50" xfId="0" applyFont="1" applyFill="1" applyBorder="1" applyAlignment="1">
      <alignment vertical="center" wrapText="1"/>
    </xf>
    <xf numFmtId="0" fontId="9" fillId="33" borderId="54" xfId="0" applyFont="1" applyFill="1" applyBorder="1" applyAlignment="1">
      <alignment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4" xfId="0" applyFont="1" applyBorder="1" applyAlignment="1">
      <alignment/>
    </xf>
    <xf numFmtId="0" fontId="4" fillId="0" borderId="75" xfId="0" applyFont="1" applyBorder="1" applyAlignment="1">
      <alignment vertical="center" wrapText="1"/>
    </xf>
    <xf numFmtId="0" fontId="5" fillId="0" borderId="74" xfId="0" applyFont="1" applyBorder="1" applyAlignment="1">
      <alignment/>
    </xf>
    <xf numFmtId="0" fontId="2" fillId="0" borderId="74" xfId="0" applyFont="1" applyBorder="1" applyAlignment="1">
      <alignment vertical="center"/>
    </xf>
    <xf numFmtId="0" fontId="9" fillId="0" borderId="54" xfId="0" applyFont="1" applyBorder="1" applyAlignment="1">
      <alignment vertical="center" wrapText="1"/>
    </xf>
    <xf numFmtId="0" fontId="4" fillId="34" borderId="72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4" fillId="34" borderId="29" xfId="0" applyFont="1" applyFill="1" applyBorder="1" applyAlignment="1">
      <alignment vertical="center" wrapText="1"/>
    </xf>
    <xf numFmtId="0" fontId="3" fillId="27" borderId="50" xfId="0" applyFont="1" applyFill="1" applyBorder="1" applyAlignment="1">
      <alignment vertical="center" wrapText="1"/>
    </xf>
    <xf numFmtId="0" fontId="6" fillId="0" borderId="74" xfId="0" applyFont="1" applyBorder="1" applyAlignment="1">
      <alignment/>
    </xf>
    <xf numFmtId="0" fontId="3" fillId="36" borderId="54" xfId="0" applyFont="1" applyFill="1" applyBorder="1" applyAlignment="1">
      <alignment vertical="center" wrapText="1"/>
    </xf>
    <xf numFmtId="0" fontId="3" fillId="36" borderId="22" xfId="0" applyFont="1" applyFill="1" applyBorder="1" applyAlignment="1">
      <alignment vertical="center" wrapText="1"/>
    </xf>
    <xf numFmtId="0" fontId="3" fillId="36" borderId="42" xfId="0" applyFont="1" applyFill="1" applyBorder="1" applyAlignment="1">
      <alignment vertical="center" wrapText="1"/>
    </xf>
    <xf numFmtId="0" fontId="3" fillId="36" borderId="29" xfId="0" applyFont="1" applyFill="1" applyBorder="1" applyAlignment="1">
      <alignment vertical="center" wrapText="1"/>
    </xf>
    <xf numFmtId="0" fontId="3" fillId="36" borderId="53" xfId="0" applyFont="1" applyFill="1" applyBorder="1" applyAlignment="1">
      <alignment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76" xfId="0" applyFont="1" applyFill="1" applyBorder="1" applyAlignment="1">
      <alignment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/>
    </xf>
    <xf numFmtId="0" fontId="3" fillId="36" borderId="78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36" borderId="40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79" xfId="0" applyFont="1" applyFill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5" xfId="0" applyFont="1" applyBorder="1" applyAlignment="1">
      <alignment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5" borderId="77" xfId="0" applyFont="1" applyFill="1" applyBorder="1" applyAlignment="1">
      <alignment horizontal="center"/>
    </xf>
    <xf numFmtId="0" fontId="3" fillId="35" borderId="78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90" xfId="0" applyFont="1" applyFill="1" applyBorder="1" applyAlignment="1">
      <alignment horizontal="center"/>
    </xf>
    <xf numFmtId="0" fontId="3" fillId="35" borderId="91" xfId="0" applyFont="1" applyFill="1" applyBorder="1" applyAlignment="1">
      <alignment horizontal="center"/>
    </xf>
    <xf numFmtId="0" fontId="3" fillId="35" borderId="92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93" xfId="0" applyFont="1" applyFill="1" applyBorder="1" applyAlignment="1">
      <alignment horizontal="center"/>
    </xf>
    <xf numFmtId="0" fontId="3" fillId="35" borderId="94" xfId="0" applyFont="1" applyFill="1" applyBorder="1" applyAlignment="1">
      <alignment horizontal="center"/>
    </xf>
    <xf numFmtId="0" fontId="2" fillId="0" borderId="46" xfId="0" applyFont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left" vertical="center" wrapText="1"/>
    </xf>
    <xf numFmtId="0" fontId="5" fillId="35" borderId="53" xfId="0" applyFont="1" applyFill="1" applyBorder="1" applyAlignment="1">
      <alignment horizontal="left" vertical="center" wrapText="1"/>
    </xf>
    <xf numFmtId="0" fontId="6" fillId="35" borderId="42" xfId="0" applyFont="1" applyFill="1" applyBorder="1" applyAlignment="1">
      <alignment horizontal="center" vertical="center" textRotation="90" wrapText="1"/>
    </xf>
    <xf numFmtId="0" fontId="6" fillId="35" borderId="22" xfId="0" applyFont="1" applyFill="1" applyBorder="1" applyAlignment="1">
      <alignment horizontal="center" vertical="center" textRotation="90" wrapText="1"/>
    </xf>
    <xf numFmtId="0" fontId="6" fillId="35" borderId="38" xfId="0" applyFont="1" applyFill="1" applyBorder="1" applyAlignment="1">
      <alignment horizontal="center" vertical="center" textRotation="90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 textRotation="90" wrapText="1"/>
    </xf>
    <xf numFmtId="0" fontId="6" fillId="35" borderId="31" xfId="0" applyFont="1" applyFill="1" applyBorder="1" applyAlignment="1">
      <alignment horizontal="center" vertical="center" textRotation="90" wrapText="1"/>
    </xf>
    <xf numFmtId="0" fontId="5" fillId="35" borderId="16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textRotation="90"/>
    </xf>
    <xf numFmtId="0" fontId="5" fillId="35" borderId="12" xfId="0" applyFont="1" applyFill="1" applyBorder="1" applyAlignment="1">
      <alignment horizontal="center" vertical="center" textRotation="90"/>
    </xf>
    <xf numFmtId="0" fontId="5" fillId="35" borderId="30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5" borderId="6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33" borderId="95" xfId="0" applyFont="1" applyFill="1" applyBorder="1" applyAlignment="1">
      <alignment horizontal="center" vertical="center" wrapText="1"/>
    </xf>
    <xf numFmtId="0" fontId="4" fillId="33" borderId="96" xfId="0" applyFont="1" applyFill="1" applyBorder="1" applyAlignment="1">
      <alignment horizontal="center" vertical="center" wrapText="1"/>
    </xf>
    <xf numFmtId="0" fontId="3" fillId="36" borderId="97" xfId="0" applyFont="1" applyFill="1" applyBorder="1" applyAlignment="1">
      <alignment horizontal="center"/>
    </xf>
    <xf numFmtId="0" fontId="3" fillId="36" borderId="98" xfId="0" applyFont="1" applyFill="1" applyBorder="1" applyAlignment="1">
      <alignment horizontal="center"/>
    </xf>
    <xf numFmtId="0" fontId="3" fillId="36" borderId="99" xfId="0" applyFont="1" applyFill="1" applyBorder="1" applyAlignment="1">
      <alignment horizontal="center"/>
    </xf>
    <xf numFmtId="0" fontId="3" fillId="36" borderId="70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00" xfId="0" applyFont="1" applyFill="1" applyBorder="1" applyAlignment="1">
      <alignment horizontal="center"/>
    </xf>
    <xf numFmtId="0" fontId="3" fillId="36" borderId="101" xfId="0" applyFont="1" applyFill="1" applyBorder="1" applyAlignment="1">
      <alignment horizontal="center"/>
    </xf>
    <xf numFmtId="0" fontId="3" fillId="36" borderId="102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103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78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3" fillId="36" borderId="104" xfId="0" applyFont="1" applyFill="1" applyBorder="1" applyAlignment="1">
      <alignment horizontal="center"/>
    </xf>
    <xf numFmtId="0" fontId="3" fillId="36" borderId="105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3" fillId="36" borderId="94" xfId="0" applyFont="1" applyFill="1" applyBorder="1" applyAlignment="1">
      <alignment horizontal="center"/>
    </xf>
    <xf numFmtId="0" fontId="3" fillId="36" borderId="91" xfId="0" applyFont="1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3" fillId="33" borderId="63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6" borderId="106" xfId="0" applyFont="1" applyFill="1" applyBorder="1" applyAlignment="1">
      <alignment horizontal="center"/>
    </xf>
    <xf numFmtId="0" fontId="4" fillId="0" borderId="107" xfId="0" applyFont="1" applyBorder="1" applyAlignment="1">
      <alignment horizontal="left" vertical="center" wrapText="1"/>
    </xf>
    <xf numFmtId="0" fontId="4" fillId="0" borderId="108" xfId="0" applyFont="1" applyBorder="1" applyAlignment="1">
      <alignment horizontal="left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0" fontId="4" fillId="34" borderId="1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tabSelected="1" view="pageBreakPreview" zoomScaleSheetLayoutView="100" zoomScalePageLayoutView="0" workbookViewId="0" topLeftCell="A103">
      <selection activeCell="S78" sqref="S78:T78"/>
    </sheetView>
  </sheetViews>
  <sheetFormatPr defaultColWidth="9.125" defaultRowHeight="12.75"/>
  <cols>
    <col min="1" max="1" width="1.4921875" style="2" customWidth="1"/>
    <col min="2" max="2" width="57.75390625" style="3" customWidth="1"/>
    <col min="3" max="3" width="5.875" style="2" customWidth="1"/>
    <col min="4" max="4" width="6.875" style="2" customWidth="1"/>
    <col min="5" max="5" width="5.75390625" style="2" customWidth="1"/>
    <col min="6" max="6" width="5.50390625" style="2" customWidth="1"/>
    <col min="7" max="7" width="6.00390625" style="2" customWidth="1"/>
    <col min="8" max="14" width="3.75390625" style="2" customWidth="1"/>
    <col min="15" max="26" width="4.25390625" style="2" customWidth="1"/>
    <col min="27" max="27" width="1.4921875" style="2" customWidth="1"/>
    <col min="28" max="16384" width="9.125" style="2" customWidth="1"/>
  </cols>
  <sheetData>
    <row r="1" spans="2:26" ht="11.25">
      <c r="B1" s="395" t="s">
        <v>152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</row>
    <row r="2" spans="2:26" ht="12" customHeight="1">
      <c r="B2" s="396" t="s">
        <v>172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</row>
    <row r="3" spans="2:26" ht="15" customHeight="1">
      <c r="B3" s="397" t="s">
        <v>181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</row>
    <row r="4" spans="2:26" ht="4.5" customHeight="1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2:26" ht="13.5" customHeight="1">
      <c r="B5" s="319" t="s">
        <v>133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</row>
    <row r="6" spans="2:26" ht="5.25" customHeight="1"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</row>
    <row r="7" spans="2:26" ht="13.5" customHeight="1" thickBot="1"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</row>
    <row r="8" spans="1:26" s="1" customFormat="1" ht="15.75" customHeight="1">
      <c r="A8" s="264"/>
      <c r="B8" s="373" t="s">
        <v>24</v>
      </c>
      <c r="C8" s="375" t="s">
        <v>23</v>
      </c>
      <c r="D8" s="378" t="s">
        <v>0</v>
      </c>
      <c r="E8" s="379"/>
      <c r="F8" s="384" t="s">
        <v>18</v>
      </c>
      <c r="G8" s="392" t="s">
        <v>1</v>
      </c>
      <c r="H8" s="387" t="s">
        <v>2</v>
      </c>
      <c r="I8" s="388"/>
      <c r="J8" s="388"/>
      <c r="K8" s="388"/>
      <c r="L8" s="388"/>
      <c r="M8" s="388"/>
      <c r="N8" s="389"/>
      <c r="O8" s="387" t="s">
        <v>177</v>
      </c>
      <c r="P8" s="388"/>
      <c r="Q8" s="388"/>
      <c r="R8" s="389"/>
      <c r="S8" s="387" t="s">
        <v>178</v>
      </c>
      <c r="T8" s="388"/>
      <c r="U8" s="388"/>
      <c r="V8" s="389"/>
      <c r="W8" s="387" t="s">
        <v>179</v>
      </c>
      <c r="X8" s="388"/>
      <c r="Y8" s="388"/>
      <c r="Z8" s="398"/>
    </row>
    <row r="9" spans="1:26" s="1" customFormat="1" ht="11.25" customHeight="1">
      <c r="A9" s="264"/>
      <c r="B9" s="373"/>
      <c r="C9" s="376"/>
      <c r="D9" s="380" t="s">
        <v>11</v>
      </c>
      <c r="E9" s="382" t="s">
        <v>10</v>
      </c>
      <c r="F9" s="385"/>
      <c r="G9" s="393"/>
      <c r="H9" s="368" t="s">
        <v>3</v>
      </c>
      <c r="I9" s="371" t="s">
        <v>4</v>
      </c>
      <c r="J9" s="371" t="s">
        <v>5</v>
      </c>
      <c r="K9" s="371"/>
      <c r="L9" s="371" t="s">
        <v>7</v>
      </c>
      <c r="M9" s="371" t="s">
        <v>8</v>
      </c>
      <c r="N9" s="390" t="s">
        <v>9</v>
      </c>
      <c r="O9" s="368" t="s">
        <v>12</v>
      </c>
      <c r="P9" s="369"/>
      <c r="Q9" s="368" t="s">
        <v>13</v>
      </c>
      <c r="R9" s="390"/>
      <c r="S9" s="368" t="s">
        <v>14</v>
      </c>
      <c r="T9" s="369"/>
      <c r="U9" s="368" t="s">
        <v>15</v>
      </c>
      <c r="V9" s="390"/>
      <c r="W9" s="368" t="s">
        <v>16</v>
      </c>
      <c r="X9" s="369"/>
      <c r="Y9" s="368" t="s">
        <v>17</v>
      </c>
      <c r="Z9" s="369"/>
    </row>
    <row r="10" spans="1:26" s="1" customFormat="1" ht="12" customHeight="1" thickBot="1">
      <c r="A10" s="264"/>
      <c r="B10" s="374"/>
      <c r="C10" s="377"/>
      <c r="D10" s="381"/>
      <c r="E10" s="383"/>
      <c r="F10" s="386"/>
      <c r="G10" s="394"/>
      <c r="H10" s="370"/>
      <c r="I10" s="372"/>
      <c r="J10" s="107" t="s">
        <v>6</v>
      </c>
      <c r="K10" s="107" t="s">
        <v>3</v>
      </c>
      <c r="L10" s="372"/>
      <c r="M10" s="372"/>
      <c r="N10" s="391"/>
      <c r="O10" s="109" t="s">
        <v>19</v>
      </c>
      <c r="P10" s="250" t="s">
        <v>5</v>
      </c>
      <c r="Q10" s="109" t="s">
        <v>19</v>
      </c>
      <c r="R10" s="108" t="s">
        <v>5</v>
      </c>
      <c r="S10" s="109" t="s">
        <v>19</v>
      </c>
      <c r="T10" s="250" t="s">
        <v>5</v>
      </c>
      <c r="U10" s="109" t="s">
        <v>19</v>
      </c>
      <c r="V10" s="108" t="s">
        <v>5</v>
      </c>
      <c r="W10" s="109" t="s">
        <v>19</v>
      </c>
      <c r="X10" s="250" t="s">
        <v>5</v>
      </c>
      <c r="Y10" s="109" t="s">
        <v>19</v>
      </c>
      <c r="Z10" s="250" t="s">
        <v>5</v>
      </c>
    </row>
    <row r="11" spans="1:26" ht="12.75" customHeight="1">
      <c r="A11" s="265"/>
      <c r="B11" s="258" t="s">
        <v>134</v>
      </c>
      <c r="C11" s="257" t="s">
        <v>30</v>
      </c>
      <c r="D11" s="204"/>
      <c r="E11" s="22"/>
      <c r="F11" s="24"/>
      <c r="G11" s="26"/>
      <c r="H11" s="24"/>
      <c r="I11" s="25"/>
      <c r="J11" s="25"/>
      <c r="K11" s="25"/>
      <c r="L11" s="17"/>
      <c r="M11" s="25"/>
      <c r="N11" s="26"/>
      <c r="O11" s="24"/>
      <c r="P11" s="207"/>
      <c r="Q11" s="24"/>
      <c r="R11" s="26"/>
      <c r="S11" s="24"/>
      <c r="T11" s="207"/>
      <c r="U11" s="24"/>
      <c r="V11" s="26"/>
      <c r="W11" s="24"/>
      <c r="X11" s="243"/>
      <c r="Y11" s="233"/>
      <c r="Z11" s="243"/>
    </row>
    <row r="12" spans="1:26" ht="12.75" customHeight="1">
      <c r="A12" s="265"/>
      <c r="B12" s="259" t="s">
        <v>145</v>
      </c>
      <c r="C12" s="165" t="s">
        <v>34</v>
      </c>
      <c r="D12" s="19" t="s">
        <v>25</v>
      </c>
      <c r="E12" s="22"/>
      <c r="F12" s="19">
        <v>15</v>
      </c>
      <c r="G12" s="22">
        <v>3</v>
      </c>
      <c r="H12" s="19">
        <v>15</v>
      </c>
      <c r="I12" s="42"/>
      <c r="J12" s="42"/>
      <c r="K12" s="42"/>
      <c r="L12" s="18"/>
      <c r="M12" s="42"/>
      <c r="N12" s="22"/>
      <c r="O12" s="19">
        <v>15</v>
      </c>
      <c r="P12" s="220"/>
      <c r="Q12" s="24"/>
      <c r="R12" s="26"/>
      <c r="S12" s="24"/>
      <c r="T12" s="207"/>
      <c r="U12" s="24"/>
      <c r="V12" s="26"/>
      <c r="W12" s="24"/>
      <c r="X12" s="243"/>
      <c r="Y12" s="233"/>
      <c r="Z12" s="243"/>
    </row>
    <row r="13" spans="1:26" ht="12.75" customHeight="1">
      <c r="A13" s="265"/>
      <c r="B13" s="260" t="s">
        <v>61</v>
      </c>
      <c r="C13" s="165" t="s">
        <v>35</v>
      </c>
      <c r="D13" s="19" t="s">
        <v>20</v>
      </c>
      <c r="E13" s="22"/>
      <c r="F13" s="19">
        <v>15</v>
      </c>
      <c r="G13" s="22">
        <v>3</v>
      </c>
      <c r="H13" s="19">
        <v>15</v>
      </c>
      <c r="I13" s="42"/>
      <c r="J13" s="42"/>
      <c r="K13" s="42"/>
      <c r="L13" s="18"/>
      <c r="M13" s="42"/>
      <c r="N13" s="22"/>
      <c r="O13" s="19">
        <v>15</v>
      </c>
      <c r="P13" s="220"/>
      <c r="Q13" s="24"/>
      <c r="R13" s="26"/>
      <c r="S13" s="24"/>
      <c r="T13" s="207"/>
      <c r="U13" s="24"/>
      <c r="V13" s="26"/>
      <c r="W13" s="24"/>
      <c r="X13" s="243"/>
      <c r="Y13" s="233"/>
      <c r="Z13" s="243"/>
    </row>
    <row r="14" spans="1:26" ht="12.75" customHeight="1">
      <c r="A14" s="265"/>
      <c r="B14" s="260" t="s">
        <v>64</v>
      </c>
      <c r="C14" s="165" t="s">
        <v>36</v>
      </c>
      <c r="D14" s="19" t="s">
        <v>25</v>
      </c>
      <c r="E14" s="22"/>
      <c r="F14" s="19">
        <v>15</v>
      </c>
      <c r="G14" s="22">
        <v>2</v>
      </c>
      <c r="H14" s="19">
        <v>15</v>
      </c>
      <c r="I14" s="42"/>
      <c r="J14" s="42"/>
      <c r="K14" s="42"/>
      <c r="L14" s="18"/>
      <c r="M14" s="42"/>
      <c r="N14" s="22"/>
      <c r="O14" s="19">
        <v>15</v>
      </c>
      <c r="P14" s="220"/>
      <c r="Q14" s="24"/>
      <c r="R14" s="26" t="s">
        <v>173</v>
      </c>
      <c r="S14" s="24"/>
      <c r="T14" s="207"/>
      <c r="U14" s="24"/>
      <c r="V14" s="26"/>
      <c r="W14" s="24"/>
      <c r="X14" s="243"/>
      <c r="Y14" s="233"/>
      <c r="Z14" s="243"/>
    </row>
    <row r="15" spans="1:26" ht="12.75" customHeight="1">
      <c r="A15" s="265"/>
      <c r="B15" s="260" t="s">
        <v>146</v>
      </c>
      <c r="C15" s="165" t="s">
        <v>37</v>
      </c>
      <c r="D15" s="19" t="s">
        <v>25</v>
      </c>
      <c r="E15" s="22"/>
      <c r="F15" s="19">
        <v>15</v>
      </c>
      <c r="G15" s="22">
        <v>3</v>
      </c>
      <c r="H15" s="19">
        <v>15</v>
      </c>
      <c r="I15" s="42"/>
      <c r="J15" s="42"/>
      <c r="K15" s="42"/>
      <c r="L15" s="18"/>
      <c r="M15" s="42"/>
      <c r="N15" s="22"/>
      <c r="O15" s="19">
        <v>15</v>
      </c>
      <c r="P15" s="220"/>
      <c r="Q15" s="24"/>
      <c r="R15" s="26"/>
      <c r="S15" s="24"/>
      <c r="T15" s="207"/>
      <c r="U15" s="24"/>
      <c r="V15" s="26"/>
      <c r="W15" s="24"/>
      <c r="X15" s="243"/>
      <c r="Y15" s="233"/>
      <c r="Z15" s="243"/>
    </row>
    <row r="16" spans="1:26" ht="12.75" customHeight="1">
      <c r="A16" s="265"/>
      <c r="B16" s="260" t="s">
        <v>62</v>
      </c>
      <c r="C16" s="165" t="s">
        <v>56</v>
      </c>
      <c r="D16" s="19" t="s">
        <v>20</v>
      </c>
      <c r="E16" s="22"/>
      <c r="F16" s="19">
        <v>15</v>
      </c>
      <c r="G16" s="22">
        <v>3</v>
      </c>
      <c r="H16" s="19">
        <v>15</v>
      </c>
      <c r="I16" s="42"/>
      <c r="J16" s="42"/>
      <c r="K16" s="42"/>
      <c r="L16" s="18"/>
      <c r="M16" s="42"/>
      <c r="N16" s="22"/>
      <c r="O16" s="19">
        <v>15</v>
      </c>
      <c r="P16" s="220"/>
      <c r="Q16" s="24"/>
      <c r="R16" s="26"/>
      <c r="S16" s="24"/>
      <c r="T16" s="207"/>
      <c r="U16" s="24"/>
      <c r="V16" s="26"/>
      <c r="W16" s="24"/>
      <c r="X16" s="243"/>
      <c r="Y16" s="233"/>
      <c r="Z16" s="243"/>
    </row>
    <row r="17" spans="1:26" ht="12.75" customHeight="1">
      <c r="A17" s="265"/>
      <c r="B17" s="418" t="s">
        <v>63</v>
      </c>
      <c r="C17" s="420" t="s">
        <v>38</v>
      </c>
      <c r="D17" s="408" t="s">
        <v>33</v>
      </c>
      <c r="E17" s="406"/>
      <c r="F17" s="408">
        <v>25</v>
      </c>
      <c r="G17" s="199">
        <v>2</v>
      </c>
      <c r="H17" s="408"/>
      <c r="I17" s="414">
        <v>15</v>
      </c>
      <c r="J17" s="414">
        <v>10</v>
      </c>
      <c r="K17" s="414"/>
      <c r="L17" s="416"/>
      <c r="M17" s="414"/>
      <c r="N17" s="406"/>
      <c r="O17" s="408">
        <v>15</v>
      </c>
      <c r="P17" s="410">
        <v>10</v>
      </c>
      <c r="Q17" s="402"/>
      <c r="R17" s="404"/>
      <c r="S17" s="412"/>
      <c r="T17" s="400"/>
      <c r="U17" s="402"/>
      <c r="V17" s="404"/>
      <c r="W17" s="412"/>
      <c r="X17" s="444"/>
      <c r="Y17" s="446"/>
      <c r="Z17" s="444"/>
    </row>
    <row r="18" spans="1:26" ht="12.75" customHeight="1">
      <c r="A18" s="265"/>
      <c r="B18" s="419"/>
      <c r="C18" s="421"/>
      <c r="D18" s="409"/>
      <c r="E18" s="407"/>
      <c r="F18" s="409"/>
      <c r="G18" s="22">
        <v>2</v>
      </c>
      <c r="H18" s="409"/>
      <c r="I18" s="415"/>
      <c r="J18" s="415"/>
      <c r="K18" s="415"/>
      <c r="L18" s="417"/>
      <c r="M18" s="415"/>
      <c r="N18" s="407"/>
      <c r="O18" s="409"/>
      <c r="P18" s="411"/>
      <c r="Q18" s="403"/>
      <c r="R18" s="405"/>
      <c r="S18" s="413"/>
      <c r="T18" s="401"/>
      <c r="U18" s="403"/>
      <c r="V18" s="405"/>
      <c r="W18" s="413"/>
      <c r="X18" s="445"/>
      <c r="Y18" s="447"/>
      <c r="Z18" s="445"/>
    </row>
    <row r="19" spans="1:26" ht="12.75" customHeight="1">
      <c r="A19" s="265"/>
      <c r="B19" s="260" t="s">
        <v>66</v>
      </c>
      <c r="C19" s="30" t="s">
        <v>60</v>
      </c>
      <c r="D19" s="37" t="s">
        <v>25</v>
      </c>
      <c r="E19" s="35"/>
      <c r="F19" s="37">
        <v>15</v>
      </c>
      <c r="G19" s="35">
        <v>2</v>
      </c>
      <c r="H19" s="37">
        <v>15</v>
      </c>
      <c r="I19" s="43"/>
      <c r="J19" s="43"/>
      <c r="K19" s="43"/>
      <c r="L19" s="44"/>
      <c r="M19" s="43"/>
      <c r="N19" s="35"/>
      <c r="O19" s="37">
        <v>15</v>
      </c>
      <c r="P19" s="218"/>
      <c r="Q19" s="37"/>
      <c r="R19" s="36"/>
      <c r="S19" s="38"/>
      <c r="T19" s="209"/>
      <c r="U19" s="24"/>
      <c r="V19" s="26"/>
      <c r="W19" s="24"/>
      <c r="X19" s="242"/>
      <c r="Y19" s="233"/>
      <c r="Z19" s="243"/>
    </row>
    <row r="20" spans="1:26" ht="12.75" customHeight="1">
      <c r="A20" s="265"/>
      <c r="B20" s="260" t="s">
        <v>65</v>
      </c>
      <c r="C20" s="166" t="s">
        <v>39</v>
      </c>
      <c r="D20" s="81"/>
      <c r="E20" s="20" t="s">
        <v>25</v>
      </c>
      <c r="F20" s="56">
        <v>20</v>
      </c>
      <c r="G20" s="20">
        <v>2</v>
      </c>
      <c r="H20" s="56">
        <v>20</v>
      </c>
      <c r="I20" s="59"/>
      <c r="J20" s="59"/>
      <c r="K20" s="59"/>
      <c r="L20" s="49"/>
      <c r="M20" s="59"/>
      <c r="N20" s="20"/>
      <c r="O20" s="56"/>
      <c r="P20" s="219"/>
      <c r="Q20" s="56">
        <v>20</v>
      </c>
      <c r="R20" s="39"/>
      <c r="S20" s="40"/>
      <c r="T20" s="207"/>
      <c r="U20" s="24"/>
      <c r="V20" s="26"/>
      <c r="W20" s="24"/>
      <c r="X20" s="243"/>
      <c r="Y20" s="233"/>
      <c r="Z20" s="243"/>
    </row>
    <row r="21" spans="1:26" ht="12.75" customHeight="1">
      <c r="A21" s="265"/>
      <c r="B21" s="260" t="s">
        <v>67</v>
      </c>
      <c r="C21" s="88" t="s">
        <v>40</v>
      </c>
      <c r="D21" s="5"/>
      <c r="E21" s="6" t="s">
        <v>20</v>
      </c>
      <c r="F21" s="45">
        <v>15</v>
      </c>
      <c r="G21" s="46">
        <v>3</v>
      </c>
      <c r="H21" s="47">
        <v>15</v>
      </c>
      <c r="I21" s="48"/>
      <c r="J21" s="49"/>
      <c r="K21" s="49"/>
      <c r="L21" s="49"/>
      <c r="M21" s="49"/>
      <c r="N21" s="46"/>
      <c r="O21" s="47"/>
      <c r="P21" s="210"/>
      <c r="Q21" s="47">
        <v>15</v>
      </c>
      <c r="R21" s="46"/>
      <c r="S21" s="45"/>
      <c r="T21" s="226"/>
      <c r="U21" s="45"/>
      <c r="V21" s="39"/>
      <c r="W21" s="40"/>
      <c r="X21" s="242"/>
      <c r="Y21" s="234"/>
      <c r="Z21" s="242"/>
    </row>
    <row r="22" spans="1:26" ht="12.75" customHeight="1">
      <c r="A22" s="265"/>
      <c r="B22" s="260" t="s">
        <v>147</v>
      </c>
      <c r="C22" s="88" t="s">
        <v>51</v>
      </c>
      <c r="D22" s="10"/>
      <c r="E22" s="9" t="s">
        <v>25</v>
      </c>
      <c r="F22" s="50">
        <v>20</v>
      </c>
      <c r="G22" s="86">
        <v>3</v>
      </c>
      <c r="H22" s="52">
        <v>20</v>
      </c>
      <c r="I22" s="53"/>
      <c r="J22" s="62"/>
      <c r="K22" s="62"/>
      <c r="L22" s="62"/>
      <c r="M22" s="62"/>
      <c r="N22" s="51"/>
      <c r="O22" s="52"/>
      <c r="P22" s="211"/>
      <c r="Q22" s="52">
        <v>20</v>
      </c>
      <c r="R22" s="51"/>
      <c r="S22" s="50"/>
      <c r="T22" s="227"/>
      <c r="U22" s="50"/>
      <c r="V22" s="63"/>
      <c r="W22" s="64"/>
      <c r="X22" s="242"/>
      <c r="Y22" s="234"/>
      <c r="Z22" s="242"/>
    </row>
    <row r="23" spans="1:26" ht="12.75" customHeight="1">
      <c r="A23" s="265"/>
      <c r="B23" s="260" t="s">
        <v>68</v>
      </c>
      <c r="C23" s="88" t="s">
        <v>69</v>
      </c>
      <c r="D23" s="10"/>
      <c r="E23" s="9" t="s">
        <v>25</v>
      </c>
      <c r="F23" s="50">
        <v>15</v>
      </c>
      <c r="G23" s="86">
        <v>3</v>
      </c>
      <c r="H23" s="52">
        <v>15</v>
      </c>
      <c r="I23" s="53"/>
      <c r="J23" s="62"/>
      <c r="K23" s="62"/>
      <c r="L23" s="62"/>
      <c r="M23" s="62"/>
      <c r="N23" s="51"/>
      <c r="O23" s="52"/>
      <c r="P23" s="211"/>
      <c r="Q23" s="52">
        <v>15</v>
      </c>
      <c r="R23" s="51"/>
      <c r="S23" s="50"/>
      <c r="T23" s="227"/>
      <c r="U23" s="50"/>
      <c r="V23" s="63"/>
      <c r="W23" s="64"/>
      <c r="X23" s="242"/>
      <c r="Y23" s="234"/>
      <c r="Z23" s="242"/>
    </row>
    <row r="24" spans="1:26" ht="12.75" customHeight="1">
      <c r="A24" s="265"/>
      <c r="B24" s="260" t="s">
        <v>70</v>
      </c>
      <c r="C24" s="88" t="s">
        <v>71</v>
      </c>
      <c r="D24" s="10"/>
      <c r="E24" s="9" t="s">
        <v>20</v>
      </c>
      <c r="F24" s="50">
        <v>15</v>
      </c>
      <c r="G24" s="86">
        <v>3</v>
      </c>
      <c r="H24" s="52">
        <v>15</v>
      </c>
      <c r="I24" s="53"/>
      <c r="J24" s="62"/>
      <c r="K24" s="62"/>
      <c r="L24" s="62"/>
      <c r="M24" s="62"/>
      <c r="N24" s="51"/>
      <c r="O24" s="52"/>
      <c r="P24" s="211"/>
      <c r="Q24" s="52">
        <v>15</v>
      </c>
      <c r="R24" s="51"/>
      <c r="S24" s="50"/>
      <c r="T24" s="227"/>
      <c r="U24" s="50"/>
      <c r="V24" s="63"/>
      <c r="W24" s="64"/>
      <c r="X24" s="242"/>
      <c r="Y24" s="234"/>
      <c r="Z24" s="242"/>
    </row>
    <row r="25" spans="1:26" ht="12.75" customHeight="1">
      <c r="A25" s="265"/>
      <c r="B25" s="260" t="s">
        <v>188</v>
      </c>
      <c r="C25" s="88" t="s">
        <v>73</v>
      </c>
      <c r="D25" s="10"/>
      <c r="E25" s="9" t="s">
        <v>25</v>
      </c>
      <c r="F25" s="50">
        <v>15</v>
      </c>
      <c r="G25" s="80">
        <v>2</v>
      </c>
      <c r="H25" s="52">
        <v>15</v>
      </c>
      <c r="I25" s="66"/>
      <c r="J25" s="67"/>
      <c r="K25" s="67"/>
      <c r="L25" s="67"/>
      <c r="M25" s="67"/>
      <c r="N25" s="68"/>
      <c r="O25" s="65"/>
      <c r="P25" s="212"/>
      <c r="Q25" s="52">
        <v>15</v>
      </c>
      <c r="R25" s="68"/>
      <c r="S25" s="50"/>
      <c r="T25" s="227"/>
      <c r="U25" s="50"/>
      <c r="V25" s="63"/>
      <c r="W25" s="64"/>
      <c r="X25" s="242"/>
      <c r="Y25" s="234"/>
      <c r="Z25" s="242"/>
    </row>
    <row r="26" spans="1:26" ht="12.75" customHeight="1">
      <c r="A26" s="265"/>
      <c r="B26" s="260" t="s">
        <v>72</v>
      </c>
      <c r="C26" s="88" t="s">
        <v>74</v>
      </c>
      <c r="D26" s="10"/>
      <c r="E26" s="9" t="s">
        <v>25</v>
      </c>
      <c r="F26" s="50">
        <v>15</v>
      </c>
      <c r="G26" s="51">
        <v>4</v>
      </c>
      <c r="H26" s="52"/>
      <c r="I26" s="53"/>
      <c r="J26" s="62">
        <v>15</v>
      </c>
      <c r="K26" s="62"/>
      <c r="L26" s="62"/>
      <c r="M26" s="62"/>
      <c r="N26" s="51"/>
      <c r="O26" s="52"/>
      <c r="P26" s="211"/>
      <c r="Q26" s="52"/>
      <c r="R26" s="51">
        <v>15</v>
      </c>
      <c r="S26" s="50"/>
      <c r="T26" s="227"/>
      <c r="U26" s="50"/>
      <c r="V26" s="63"/>
      <c r="W26" s="64"/>
      <c r="X26" s="242"/>
      <c r="Y26" s="234"/>
      <c r="Z26" s="242"/>
    </row>
    <row r="27" spans="1:26" ht="12.75" customHeight="1">
      <c r="A27" s="265"/>
      <c r="B27" s="260" t="s">
        <v>75</v>
      </c>
      <c r="C27" s="88" t="s">
        <v>76</v>
      </c>
      <c r="D27" s="10" t="s">
        <v>25</v>
      </c>
      <c r="E27" s="9"/>
      <c r="F27" s="50">
        <v>15</v>
      </c>
      <c r="G27" s="51">
        <v>2</v>
      </c>
      <c r="H27" s="52">
        <v>15</v>
      </c>
      <c r="I27" s="53"/>
      <c r="J27" s="62"/>
      <c r="K27" s="62"/>
      <c r="L27" s="62"/>
      <c r="M27" s="62"/>
      <c r="N27" s="51"/>
      <c r="O27" s="52"/>
      <c r="P27" s="211"/>
      <c r="Q27" s="52"/>
      <c r="R27" s="51"/>
      <c r="S27" s="50">
        <v>15</v>
      </c>
      <c r="T27" s="227"/>
      <c r="U27" s="50"/>
      <c r="V27" s="63"/>
      <c r="W27" s="64"/>
      <c r="X27" s="242"/>
      <c r="Y27" s="234"/>
      <c r="Z27" s="242"/>
    </row>
    <row r="28" spans="1:26" ht="12.75" customHeight="1">
      <c r="A28" s="265"/>
      <c r="B28" s="260" t="s">
        <v>77</v>
      </c>
      <c r="C28" s="88" t="s">
        <v>78</v>
      </c>
      <c r="D28" s="10" t="s">
        <v>25</v>
      </c>
      <c r="E28" s="9"/>
      <c r="F28" s="50">
        <v>15</v>
      </c>
      <c r="G28" s="51">
        <v>2</v>
      </c>
      <c r="H28" s="52">
        <v>15</v>
      </c>
      <c r="I28" s="53"/>
      <c r="J28" s="62"/>
      <c r="K28" s="62"/>
      <c r="L28" s="62"/>
      <c r="M28" s="62"/>
      <c r="N28" s="51"/>
      <c r="O28" s="52"/>
      <c r="P28" s="211"/>
      <c r="Q28" s="52"/>
      <c r="R28" s="51"/>
      <c r="S28" s="50">
        <v>15</v>
      </c>
      <c r="T28" s="227"/>
      <c r="U28" s="50"/>
      <c r="V28" s="63"/>
      <c r="W28" s="64"/>
      <c r="X28" s="242"/>
      <c r="Y28" s="234"/>
      <c r="Z28" s="242"/>
    </row>
    <row r="29" spans="1:26" ht="12.75" customHeight="1">
      <c r="A29" s="265"/>
      <c r="B29" s="260" t="s">
        <v>143</v>
      </c>
      <c r="C29" s="88" t="s">
        <v>79</v>
      </c>
      <c r="D29" s="10" t="s">
        <v>25</v>
      </c>
      <c r="E29" s="9"/>
      <c r="F29" s="50">
        <v>15</v>
      </c>
      <c r="G29" s="51">
        <v>2</v>
      </c>
      <c r="H29" s="52">
        <v>15</v>
      </c>
      <c r="I29" s="53"/>
      <c r="J29" s="62"/>
      <c r="K29" s="62"/>
      <c r="L29" s="62"/>
      <c r="M29" s="62"/>
      <c r="N29" s="51"/>
      <c r="O29" s="52"/>
      <c r="P29" s="211"/>
      <c r="Q29" s="52"/>
      <c r="R29" s="51"/>
      <c r="S29" s="50">
        <v>15</v>
      </c>
      <c r="T29" s="227"/>
      <c r="U29" s="50"/>
      <c r="V29" s="63"/>
      <c r="W29" s="64"/>
      <c r="X29" s="242"/>
      <c r="Y29" s="234"/>
      <c r="Z29" s="242"/>
    </row>
    <row r="30" spans="1:26" ht="12.75" customHeight="1">
      <c r="A30" s="265"/>
      <c r="B30" s="260" t="s">
        <v>80</v>
      </c>
      <c r="C30" s="88" t="s">
        <v>81</v>
      </c>
      <c r="D30" s="10" t="s">
        <v>25</v>
      </c>
      <c r="E30" s="9"/>
      <c r="F30" s="50">
        <v>15</v>
      </c>
      <c r="G30" s="51">
        <v>2</v>
      </c>
      <c r="H30" s="52">
        <v>15</v>
      </c>
      <c r="I30" s="53"/>
      <c r="J30" s="62"/>
      <c r="K30" s="62"/>
      <c r="L30" s="62"/>
      <c r="M30" s="62"/>
      <c r="N30" s="51"/>
      <c r="O30" s="52"/>
      <c r="P30" s="211"/>
      <c r="Q30" s="52"/>
      <c r="R30" s="51"/>
      <c r="S30" s="50">
        <v>15</v>
      </c>
      <c r="T30" s="227"/>
      <c r="U30" s="50"/>
      <c r="V30" s="21"/>
      <c r="W30" s="69"/>
      <c r="X30" s="242"/>
      <c r="Y30" s="234"/>
      <c r="Z30" s="242"/>
    </row>
    <row r="31" spans="1:26" ht="12.75" customHeight="1" thickBot="1">
      <c r="A31" s="265"/>
      <c r="B31" s="261" t="s">
        <v>82</v>
      </c>
      <c r="C31" s="167" t="s">
        <v>83</v>
      </c>
      <c r="D31" s="90" t="s">
        <v>25</v>
      </c>
      <c r="E31" s="89"/>
      <c r="F31" s="91">
        <v>15</v>
      </c>
      <c r="G31" s="92">
        <v>2</v>
      </c>
      <c r="H31" s="93">
        <v>15</v>
      </c>
      <c r="I31" s="94"/>
      <c r="J31" s="95"/>
      <c r="K31" s="95"/>
      <c r="L31" s="95"/>
      <c r="M31" s="95"/>
      <c r="N31" s="92"/>
      <c r="O31" s="93"/>
      <c r="P31" s="213"/>
      <c r="Q31" s="93"/>
      <c r="R31" s="92"/>
      <c r="S31" s="91">
        <v>15</v>
      </c>
      <c r="T31" s="228"/>
      <c r="U31" s="91"/>
      <c r="V31" s="96"/>
      <c r="W31" s="97"/>
      <c r="X31" s="244"/>
      <c r="Y31" s="235"/>
      <c r="Z31" s="244"/>
    </row>
    <row r="32" spans="1:26" ht="12.75" customHeight="1" thickBot="1">
      <c r="A32" s="265"/>
      <c r="B32" s="262"/>
      <c r="C32" s="168"/>
      <c r="D32" s="99" t="s">
        <v>192</v>
      </c>
      <c r="E32" s="98" t="s">
        <v>84</v>
      </c>
      <c r="F32" s="99">
        <f>SUM(F12:F31)</f>
        <v>305</v>
      </c>
      <c r="G32" s="98">
        <f>SUM(G12:G31)</f>
        <v>50</v>
      </c>
      <c r="H32" s="99">
        <f>SUM(H12:H31)</f>
        <v>265</v>
      </c>
      <c r="I32" s="100">
        <f>SUM(I12:I31)</f>
        <v>15</v>
      </c>
      <c r="J32" s="100">
        <f aca="true" t="shared" si="0" ref="J32:Z32">SUM(J12:J31)</f>
        <v>25</v>
      </c>
      <c r="K32" s="100">
        <f t="shared" si="0"/>
        <v>0</v>
      </c>
      <c r="L32" s="101">
        <f t="shared" si="0"/>
        <v>0</v>
      </c>
      <c r="M32" s="100">
        <f t="shared" si="0"/>
        <v>0</v>
      </c>
      <c r="N32" s="98">
        <f t="shared" si="0"/>
        <v>0</v>
      </c>
      <c r="O32" s="99">
        <f>SUM(O12:O31)</f>
        <v>105</v>
      </c>
      <c r="P32" s="214">
        <f t="shared" si="0"/>
        <v>10</v>
      </c>
      <c r="Q32" s="99">
        <f>SUM(Q12:Q31)</f>
        <v>100</v>
      </c>
      <c r="R32" s="98">
        <f t="shared" si="0"/>
        <v>15</v>
      </c>
      <c r="S32" s="99">
        <f>SUM(S12:S31)</f>
        <v>75</v>
      </c>
      <c r="T32" s="214">
        <f t="shared" si="0"/>
        <v>0</v>
      </c>
      <c r="U32" s="99">
        <f t="shared" si="0"/>
        <v>0</v>
      </c>
      <c r="V32" s="98">
        <f t="shared" si="0"/>
        <v>0</v>
      </c>
      <c r="W32" s="99">
        <f t="shared" si="0"/>
        <v>0</v>
      </c>
      <c r="X32" s="103">
        <f t="shared" si="0"/>
        <v>0</v>
      </c>
      <c r="Y32" s="236">
        <f t="shared" si="0"/>
        <v>0</v>
      </c>
      <c r="Z32" s="283">
        <f t="shared" si="0"/>
        <v>0</v>
      </c>
    </row>
    <row r="33" spans="1:26" ht="12.75" customHeight="1">
      <c r="A33" s="265"/>
      <c r="B33" s="263" t="s">
        <v>135</v>
      </c>
      <c r="C33" s="184" t="s">
        <v>31</v>
      </c>
      <c r="D33" s="185"/>
      <c r="E33" s="186"/>
      <c r="F33" s="185"/>
      <c r="G33" s="186"/>
      <c r="H33" s="185"/>
      <c r="I33" s="187"/>
      <c r="J33" s="187"/>
      <c r="K33" s="187"/>
      <c r="L33" s="188"/>
      <c r="M33" s="187"/>
      <c r="N33" s="186"/>
      <c r="O33" s="185"/>
      <c r="P33" s="215"/>
      <c r="Q33" s="185"/>
      <c r="R33" s="186"/>
      <c r="S33" s="185"/>
      <c r="T33" s="215"/>
      <c r="U33" s="185"/>
      <c r="V33" s="186"/>
      <c r="W33" s="185"/>
      <c r="X33" s="245"/>
      <c r="Y33" s="237"/>
      <c r="Z33" s="245"/>
    </row>
    <row r="34" spans="1:26" ht="12.75" customHeight="1">
      <c r="A34" s="265"/>
      <c r="B34" s="259" t="s">
        <v>85</v>
      </c>
      <c r="C34" s="165" t="s">
        <v>41</v>
      </c>
      <c r="D34" s="19" t="s">
        <v>25</v>
      </c>
      <c r="E34" s="26"/>
      <c r="F34" s="19">
        <v>15</v>
      </c>
      <c r="G34" s="22">
        <v>3</v>
      </c>
      <c r="H34" s="19"/>
      <c r="I34" s="25"/>
      <c r="J34" s="71"/>
      <c r="K34" s="42">
        <v>15</v>
      </c>
      <c r="L34" s="18"/>
      <c r="M34" s="25"/>
      <c r="N34" s="26"/>
      <c r="O34" s="19"/>
      <c r="P34" s="220">
        <v>15</v>
      </c>
      <c r="Q34" s="24"/>
      <c r="R34" s="26"/>
      <c r="S34" s="24"/>
      <c r="T34" s="207"/>
      <c r="U34" s="24"/>
      <c r="V34" s="26"/>
      <c r="W34" s="24"/>
      <c r="X34" s="246"/>
      <c r="Y34" s="238"/>
      <c r="Z34" s="246"/>
    </row>
    <row r="35" spans="1:26" ht="12.75" customHeight="1">
      <c r="A35" s="265"/>
      <c r="B35" s="260" t="s">
        <v>141</v>
      </c>
      <c r="C35" s="30" t="s">
        <v>142</v>
      </c>
      <c r="D35" s="5" t="s">
        <v>25</v>
      </c>
      <c r="E35" s="6"/>
      <c r="F35" s="5">
        <v>45</v>
      </c>
      <c r="G35" s="6">
        <v>3</v>
      </c>
      <c r="H35" s="5"/>
      <c r="I35" s="4"/>
      <c r="J35" s="4">
        <v>45</v>
      </c>
      <c r="K35" s="4"/>
      <c r="L35" s="54"/>
      <c r="M35" s="4"/>
      <c r="N35" s="72"/>
      <c r="O35" s="73"/>
      <c r="P35" s="216">
        <v>45</v>
      </c>
      <c r="Q35" s="5"/>
      <c r="R35" s="6"/>
      <c r="S35" s="5"/>
      <c r="T35" s="216"/>
      <c r="U35" s="5"/>
      <c r="V35" s="6"/>
      <c r="W35" s="5"/>
      <c r="X35" s="226"/>
      <c r="Y35" s="45"/>
      <c r="Z35" s="226"/>
    </row>
    <row r="36" spans="1:26" ht="12.75" customHeight="1">
      <c r="A36" s="265"/>
      <c r="B36" s="260" t="s">
        <v>86</v>
      </c>
      <c r="C36" s="30" t="s">
        <v>42</v>
      </c>
      <c r="D36" s="5" t="s">
        <v>20</v>
      </c>
      <c r="E36" s="6"/>
      <c r="F36" s="5">
        <v>20</v>
      </c>
      <c r="G36" s="6">
        <v>3</v>
      </c>
      <c r="H36" s="5">
        <v>20</v>
      </c>
      <c r="I36" s="4"/>
      <c r="J36" s="4"/>
      <c r="K36" s="4"/>
      <c r="L36" s="54"/>
      <c r="M36" s="4"/>
      <c r="N36" s="6"/>
      <c r="O36" s="5"/>
      <c r="P36" s="217"/>
      <c r="Q36" s="5"/>
      <c r="R36" s="23"/>
      <c r="S36" s="41">
        <v>20</v>
      </c>
      <c r="T36" s="217"/>
      <c r="U36" s="12"/>
      <c r="V36" s="23"/>
      <c r="W36" s="12"/>
      <c r="X36" s="247"/>
      <c r="Y36" s="239"/>
      <c r="Z36" s="247"/>
    </row>
    <row r="37" spans="1:26" ht="12.75" customHeight="1">
      <c r="A37" s="265"/>
      <c r="B37" s="260" t="s">
        <v>87</v>
      </c>
      <c r="C37" s="30" t="s">
        <v>43</v>
      </c>
      <c r="D37" s="5" t="s">
        <v>25</v>
      </c>
      <c r="E37" s="6"/>
      <c r="F37" s="5">
        <v>15</v>
      </c>
      <c r="G37" s="6">
        <v>3</v>
      </c>
      <c r="H37" s="5"/>
      <c r="I37" s="4"/>
      <c r="J37" s="4">
        <v>15</v>
      </c>
      <c r="K37" s="4"/>
      <c r="L37" s="54"/>
      <c r="M37" s="4"/>
      <c r="N37" s="6"/>
      <c r="O37" s="5"/>
      <c r="P37" s="217"/>
      <c r="Q37" s="5"/>
      <c r="R37" s="23"/>
      <c r="S37" s="12"/>
      <c r="T37" s="229">
        <v>15</v>
      </c>
      <c r="U37" s="12"/>
      <c r="V37" s="23"/>
      <c r="W37" s="12"/>
      <c r="X37" s="247"/>
      <c r="Y37" s="239"/>
      <c r="Z37" s="247"/>
    </row>
    <row r="38" spans="1:26" ht="12.75" customHeight="1">
      <c r="A38" s="265"/>
      <c r="B38" s="260" t="s">
        <v>88</v>
      </c>
      <c r="C38" s="88" t="s">
        <v>44</v>
      </c>
      <c r="D38" s="10" t="s">
        <v>25</v>
      </c>
      <c r="E38" s="9"/>
      <c r="F38" s="10">
        <v>15</v>
      </c>
      <c r="G38" s="9">
        <v>3</v>
      </c>
      <c r="H38" s="10"/>
      <c r="I38" s="11"/>
      <c r="J38" s="11">
        <v>15</v>
      </c>
      <c r="K38" s="11"/>
      <c r="L38" s="32"/>
      <c r="M38" s="11"/>
      <c r="N38" s="9"/>
      <c r="O38" s="10"/>
      <c r="P38" s="221"/>
      <c r="Q38" s="10"/>
      <c r="R38" s="14"/>
      <c r="S38" s="16"/>
      <c r="T38" s="230">
        <v>15</v>
      </c>
      <c r="U38" s="16"/>
      <c r="V38" s="27"/>
      <c r="W38" s="16"/>
      <c r="X38" s="248"/>
      <c r="Y38" s="240"/>
      <c r="Z38" s="248"/>
    </row>
    <row r="39" spans="1:26" ht="12.75" customHeight="1">
      <c r="A39" s="265"/>
      <c r="B39" s="260" t="s">
        <v>89</v>
      </c>
      <c r="C39" s="88" t="s">
        <v>45</v>
      </c>
      <c r="D39" s="10" t="s">
        <v>25</v>
      </c>
      <c r="E39" s="9"/>
      <c r="F39" s="10">
        <v>15</v>
      </c>
      <c r="G39" s="9">
        <v>2</v>
      </c>
      <c r="H39" s="10"/>
      <c r="I39" s="11"/>
      <c r="J39" s="11">
        <v>15</v>
      </c>
      <c r="K39" s="11"/>
      <c r="L39" s="32"/>
      <c r="M39" s="11"/>
      <c r="N39" s="9"/>
      <c r="O39" s="10"/>
      <c r="P39" s="222"/>
      <c r="Q39" s="10"/>
      <c r="R39" s="15"/>
      <c r="S39" s="5"/>
      <c r="T39" s="216">
        <v>15</v>
      </c>
      <c r="U39" s="5"/>
      <c r="V39" s="6"/>
      <c r="W39" s="5"/>
      <c r="X39" s="226"/>
      <c r="Y39" s="45"/>
      <c r="Z39" s="226"/>
    </row>
    <row r="40" spans="1:26" ht="12.75" customHeight="1">
      <c r="A40" s="265"/>
      <c r="B40" s="260" t="s">
        <v>26</v>
      </c>
      <c r="C40" s="88" t="s">
        <v>46</v>
      </c>
      <c r="D40" s="10" t="s">
        <v>25</v>
      </c>
      <c r="E40" s="9"/>
      <c r="F40" s="10">
        <v>15</v>
      </c>
      <c r="G40" s="9">
        <v>3</v>
      </c>
      <c r="H40" s="10"/>
      <c r="I40" s="11"/>
      <c r="J40" s="11">
        <v>15</v>
      </c>
      <c r="K40" s="11"/>
      <c r="L40" s="32"/>
      <c r="M40" s="11"/>
      <c r="N40" s="9"/>
      <c r="O40" s="10"/>
      <c r="P40" s="223"/>
      <c r="Q40" s="10"/>
      <c r="R40" s="14"/>
      <c r="S40" s="16"/>
      <c r="T40" s="230">
        <v>15</v>
      </c>
      <c r="U40" s="16"/>
      <c r="V40" s="27"/>
      <c r="W40" s="16"/>
      <c r="X40" s="248"/>
      <c r="Y40" s="240"/>
      <c r="Z40" s="248"/>
    </row>
    <row r="41" spans="1:26" ht="12.75" customHeight="1">
      <c r="A41" s="265"/>
      <c r="B41" s="260" t="s">
        <v>90</v>
      </c>
      <c r="C41" s="88" t="s">
        <v>47</v>
      </c>
      <c r="D41" s="10"/>
      <c r="E41" s="9" t="s">
        <v>25</v>
      </c>
      <c r="F41" s="10">
        <v>20</v>
      </c>
      <c r="G41" s="9">
        <v>3</v>
      </c>
      <c r="H41" s="10"/>
      <c r="I41" s="11"/>
      <c r="J41" s="11">
        <v>20</v>
      </c>
      <c r="K41" s="11"/>
      <c r="L41" s="32"/>
      <c r="M41" s="11"/>
      <c r="N41" s="9"/>
      <c r="O41" s="10"/>
      <c r="P41" s="221"/>
      <c r="Q41" s="10"/>
      <c r="R41" s="29"/>
      <c r="S41" s="10"/>
      <c r="T41" s="231"/>
      <c r="U41" s="10"/>
      <c r="V41" s="9">
        <v>20</v>
      </c>
      <c r="W41" s="10"/>
      <c r="X41" s="227"/>
      <c r="Y41" s="50"/>
      <c r="Z41" s="227"/>
    </row>
    <row r="42" spans="1:26" ht="12.75" customHeight="1">
      <c r="A42" s="265"/>
      <c r="B42" s="260" t="s">
        <v>91</v>
      </c>
      <c r="C42" s="88" t="s">
        <v>48</v>
      </c>
      <c r="D42" s="28"/>
      <c r="E42" s="9" t="s">
        <v>25</v>
      </c>
      <c r="F42" s="28">
        <v>15</v>
      </c>
      <c r="G42" s="9">
        <v>2</v>
      </c>
      <c r="H42" s="28"/>
      <c r="I42" s="11"/>
      <c r="J42" s="11"/>
      <c r="K42" s="11">
        <v>15</v>
      </c>
      <c r="L42" s="32"/>
      <c r="M42" s="11"/>
      <c r="N42" s="9"/>
      <c r="O42" s="10"/>
      <c r="P42" s="222"/>
      <c r="Q42" s="10"/>
      <c r="R42" s="9"/>
      <c r="S42" s="10"/>
      <c r="T42" s="231"/>
      <c r="U42" s="10"/>
      <c r="V42" s="9">
        <v>15</v>
      </c>
      <c r="W42" s="10"/>
      <c r="X42" s="227"/>
      <c r="Y42" s="50"/>
      <c r="Z42" s="227"/>
    </row>
    <row r="43" spans="1:26" ht="12.75" customHeight="1">
      <c r="A43" s="265"/>
      <c r="B43" s="260" t="s">
        <v>92</v>
      </c>
      <c r="C43" s="169" t="s">
        <v>49</v>
      </c>
      <c r="D43" s="74"/>
      <c r="E43" s="75" t="s">
        <v>25</v>
      </c>
      <c r="F43" s="74">
        <v>15</v>
      </c>
      <c r="G43" s="75">
        <v>3</v>
      </c>
      <c r="H43" s="74"/>
      <c r="I43" s="76"/>
      <c r="J43" s="76">
        <v>15</v>
      </c>
      <c r="K43" s="76"/>
      <c r="L43" s="77"/>
      <c r="M43" s="76"/>
      <c r="N43" s="75"/>
      <c r="O43" s="78"/>
      <c r="P43" s="224"/>
      <c r="Q43" s="78"/>
      <c r="R43" s="75"/>
      <c r="S43" s="78"/>
      <c r="T43" s="232"/>
      <c r="U43" s="78"/>
      <c r="V43" s="75">
        <v>15</v>
      </c>
      <c r="W43" s="78"/>
      <c r="X43" s="249"/>
      <c r="Y43" s="241"/>
      <c r="Z43" s="249"/>
    </row>
    <row r="44" spans="1:26" ht="12.75" customHeight="1">
      <c r="A44" s="265"/>
      <c r="B44" s="260" t="s">
        <v>144</v>
      </c>
      <c r="C44" s="170" t="s">
        <v>50</v>
      </c>
      <c r="D44" s="16"/>
      <c r="E44" s="27" t="s">
        <v>25</v>
      </c>
      <c r="F44" s="16">
        <v>15</v>
      </c>
      <c r="G44" s="9">
        <v>2</v>
      </c>
      <c r="H44" s="16"/>
      <c r="I44" s="60"/>
      <c r="J44" s="60">
        <v>15</v>
      </c>
      <c r="K44" s="60"/>
      <c r="L44" s="61"/>
      <c r="M44" s="60"/>
      <c r="N44" s="27"/>
      <c r="O44" s="16"/>
      <c r="P44" s="221"/>
      <c r="Q44" s="16"/>
      <c r="R44" s="27"/>
      <c r="S44" s="16"/>
      <c r="T44" s="230"/>
      <c r="U44" s="16"/>
      <c r="V44" s="27">
        <v>15</v>
      </c>
      <c r="W44" s="16"/>
      <c r="X44" s="248"/>
      <c r="Y44" s="240"/>
      <c r="Z44" s="248"/>
    </row>
    <row r="45" spans="1:26" ht="12.75" customHeight="1">
      <c r="A45" s="265"/>
      <c r="B45" s="260" t="s">
        <v>93</v>
      </c>
      <c r="C45" s="88" t="s">
        <v>55</v>
      </c>
      <c r="D45" s="28"/>
      <c r="E45" s="9" t="s">
        <v>25</v>
      </c>
      <c r="F45" s="28">
        <v>15</v>
      </c>
      <c r="G45" s="9">
        <v>2</v>
      </c>
      <c r="H45" s="28"/>
      <c r="I45" s="11"/>
      <c r="J45" s="11">
        <v>15</v>
      </c>
      <c r="K45" s="11"/>
      <c r="L45" s="32"/>
      <c r="M45" s="11"/>
      <c r="N45" s="9"/>
      <c r="O45" s="28"/>
      <c r="P45" s="222"/>
      <c r="Q45" s="10"/>
      <c r="R45" s="9"/>
      <c r="S45" s="28"/>
      <c r="T45" s="231"/>
      <c r="U45" s="10"/>
      <c r="V45" s="9">
        <v>15</v>
      </c>
      <c r="W45" s="28"/>
      <c r="X45" s="227"/>
      <c r="Y45" s="50"/>
      <c r="Z45" s="227"/>
    </row>
    <row r="46" spans="1:26" ht="12.75" customHeight="1">
      <c r="A46" s="265"/>
      <c r="B46" s="260" t="s">
        <v>94</v>
      </c>
      <c r="C46" s="169" t="s">
        <v>58</v>
      </c>
      <c r="D46" s="74"/>
      <c r="E46" s="75" t="s">
        <v>25</v>
      </c>
      <c r="F46" s="74">
        <v>15</v>
      </c>
      <c r="G46" s="75">
        <v>3</v>
      </c>
      <c r="H46" s="74"/>
      <c r="I46" s="76"/>
      <c r="J46" s="76">
        <v>15</v>
      </c>
      <c r="K46" s="76"/>
      <c r="L46" s="77"/>
      <c r="M46" s="76"/>
      <c r="N46" s="75"/>
      <c r="O46" s="74"/>
      <c r="P46" s="224"/>
      <c r="Q46" s="78"/>
      <c r="R46" s="75"/>
      <c r="S46" s="74"/>
      <c r="T46" s="232"/>
      <c r="U46" s="78"/>
      <c r="V46" s="75"/>
      <c r="W46" s="74"/>
      <c r="X46" s="249"/>
      <c r="Y46" s="241"/>
      <c r="Z46" s="249">
        <v>15</v>
      </c>
    </row>
    <row r="47" spans="1:26" ht="12.75" customHeight="1" thickBot="1">
      <c r="A47" s="265"/>
      <c r="B47" s="266" t="s">
        <v>95</v>
      </c>
      <c r="C47" s="88" t="s">
        <v>59</v>
      </c>
      <c r="D47" s="10"/>
      <c r="E47" s="9" t="s">
        <v>25</v>
      </c>
      <c r="F47" s="10">
        <v>20</v>
      </c>
      <c r="G47" s="9">
        <v>3</v>
      </c>
      <c r="H47" s="10"/>
      <c r="I47" s="11"/>
      <c r="J47" s="11">
        <v>20</v>
      </c>
      <c r="K47" s="11"/>
      <c r="L47" s="32"/>
      <c r="M47" s="11"/>
      <c r="N47" s="9"/>
      <c r="O47" s="10"/>
      <c r="P47" s="222"/>
      <c r="Q47" s="10"/>
      <c r="R47" s="9"/>
      <c r="S47" s="10"/>
      <c r="T47" s="231"/>
      <c r="U47" s="10"/>
      <c r="V47" s="9"/>
      <c r="W47" s="10"/>
      <c r="X47" s="227"/>
      <c r="Y47" s="50"/>
      <c r="Z47" s="227">
        <v>20</v>
      </c>
    </row>
    <row r="48" spans="1:26" s="13" customFormat="1" ht="12.75" customHeight="1" thickBot="1">
      <c r="A48" s="267"/>
      <c r="B48" s="262"/>
      <c r="C48" s="171"/>
      <c r="D48" s="99" t="s">
        <v>193</v>
      </c>
      <c r="E48" s="98" t="s">
        <v>96</v>
      </c>
      <c r="F48" s="99">
        <f>SUM(F34:F47)</f>
        <v>255</v>
      </c>
      <c r="G48" s="98">
        <f>SUM(G34:G47)</f>
        <v>38</v>
      </c>
      <c r="H48" s="99">
        <f aca="true" t="shared" si="1" ref="H48:Y48">SUM(H34:H47)</f>
        <v>20</v>
      </c>
      <c r="I48" s="99">
        <f t="shared" si="1"/>
        <v>0</v>
      </c>
      <c r="J48" s="99">
        <f>SUM(J34:J47)</f>
        <v>205</v>
      </c>
      <c r="K48" s="99">
        <f t="shared" si="1"/>
        <v>30</v>
      </c>
      <c r="L48" s="99">
        <f t="shared" si="1"/>
        <v>0</v>
      </c>
      <c r="M48" s="99">
        <f t="shared" si="1"/>
        <v>0</v>
      </c>
      <c r="N48" s="98">
        <f t="shared" si="1"/>
        <v>0</v>
      </c>
      <c r="O48" s="99">
        <f t="shared" si="1"/>
        <v>0</v>
      </c>
      <c r="P48" s="225">
        <f t="shared" si="1"/>
        <v>60</v>
      </c>
      <c r="Q48" s="99">
        <f t="shared" si="1"/>
        <v>0</v>
      </c>
      <c r="R48" s="98">
        <f t="shared" si="1"/>
        <v>0</v>
      </c>
      <c r="S48" s="99">
        <f t="shared" si="1"/>
        <v>20</v>
      </c>
      <c r="T48" s="214">
        <f>SUM(T34:T47)</f>
        <v>60</v>
      </c>
      <c r="U48" s="99">
        <f t="shared" si="1"/>
        <v>0</v>
      </c>
      <c r="V48" s="98">
        <f>SUM(V34:V47)</f>
        <v>80</v>
      </c>
      <c r="W48" s="99">
        <f t="shared" si="1"/>
        <v>0</v>
      </c>
      <c r="X48" s="103">
        <f t="shared" si="1"/>
        <v>0</v>
      </c>
      <c r="Y48" s="236">
        <f t="shared" si="1"/>
        <v>0</v>
      </c>
      <c r="Z48" s="103">
        <f>SUM(Z33:Z47)</f>
        <v>35</v>
      </c>
    </row>
    <row r="49" spans="2:26" s="13" customFormat="1" ht="6" customHeight="1">
      <c r="B49" s="286"/>
      <c r="C49" s="287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5"/>
      <c r="Q49" s="288"/>
      <c r="R49" s="288"/>
      <c r="S49" s="288"/>
      <c r="T49" s="285"/>
      <c r="U49" s="288"/>
      <c r="V49" s="288"/>
      <c r="W49" s="288"/>
      <c r="X49" s="289"/>
      <c r="Y49" s="290"/>
      <c r="Z49" s="290"/>
    </row>
    <row r="50" spans="2:26" s="13" customFormat="1" ht="34.5" customHeight="1" thickBot="1">
      <c r="B50" s="291"/>
      <c r="C50" s="292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4"/>
      <c r="Y50" s="294"/>
      <c r="Z50" s="294"/>
    </row>
    <row r="51" spans="1:26" s="13" customFormat="1" ht="15.75" customHeight="1">
      <c r="A51" s="267"/>
      <c r="B51" s="373" t="s">
        <v>24</v>
      </c>
      <c r="C51" s="375" t="s">
        <v>23</v>
      </c>
      <c r="D51" s="378" t="s">
        <v>0</v>
      </c>
      <c r="E51" s="379"/>
      <c r="F51" s="384" t="s">
        <v>18</v>
      </c>
      <c r="G51" s="392" t="s">
        <v>1</v>
      </c>
      <c r="H51" s="387" t="s">
        <v>2</v>
      </c>
      <c r="I51" s="388"/>
      <c r="J51" s="388"/>
      <c r="K51" s="388"/>
      <c r="L51" s="388"/>
      <c r="M51" s="388"/>
      <c r="N51" s="389"/>
      <c r="O51" s="387" t="s">
        <v>177</v>
      </c>
      <c r="P51" s="388"/>
      <c r="Q51" s="388"/>
      <c r="R51" s="389"/>
      <c r="S51" s="387" t="s">
        <v>178</v>
      </c>
      <c r="T51" s="388"/>
      <c r="U51" s="388"/>
      <c r="V51" s="389"/>
      <c r="W51" s="387" t="s">
        <v>179</v>
      </c>
      <c r="X51" s="388"/>
      <c r="Y51" s="388"/>
      <c r="Z51" s="398"/>
    </row>
    <row r="52" spans="1:26" s="13" customFormat="1" ht="11.25" customHeight="1">
      <c r="A52" s="267"/>
      <c r="B52" s="373"/>
      <c r="C52" s="376"/>
      <c r="D52" s="380" t="s">
        <v>11</v>
      </c>
      <c r="E52" s="382" t="s">
        <v>10</v>
      </c>
      <c r="F52" s="385"/>
      <c r="G52" s="393"/>
      <c r="H52" s="368" t="s">
        <v>3</v>
      </c>
      <c r="I52" s="371" t="s">
        <v>4</v>
      </c>
      <c r="J52" s="371" t="s">
        <v>5</v>
      </c>
      <c r="K52" s="371"/>
      <c r="L52" s="371" t="s">
        <v>7</v>
      </c>
      <c r="M52" s="371" t="s">
        <v>8</v>
      </c>
      <c r="N52" s="390" t="s">
        <v>9</v>
      </c>
      <c r="O52" s="368" t="s">
        <v>12</v>
      </c>
      <c r="P52" s="369"/>
      <c r="Q52" s="368" t="s">
        <v>13</v>
      </c>
      <c r="R52" s="390"/>
      <c r="S52" s="368" t="s">
        <v>14</v>
      </c>
      <c r="T52" s="369"/>
      <c r="U52" s="368" t="s">
        <v>15</v>
      </c>
      <c r="V52" s="390"/>
      <c r="W52" s="368" t="s">
        <v>16</v>
      </c>
      <c r="X52" s="369"/>
      <c r="Y52" s="368" t="s">
        <v>17</v>
      </c>
      <c r="Z52" s="369"/>
    </row>
    <row r="53" spans="1:26" s="13" customFormat="1" ht="12" customHeight="1" thickBot="1">
      <c r="A53" s="267"/>
      <c r="B53" s="374"/>
      <c r="C53" s="377"/>
      <c r="D53" s="381"/>
      <c r="E53" s="383"/>
      <c r="F53" s="386"/>
      <c r="G53" s="394"/>
      <c r="H53" s="370"/>
      <c r="I53" s="372"/>
      <c r="J53" s="105" t="s">
        <v>6</v>
      </c>
      <c r="K53" s="105" t="s">
        <v>3</v>
      </c>
      <c r="L53" s="372"/>
      <c r="M53" s="372"/>
      <c r="N53" s="391"/>
      <c r="O53" s="104" t="s">
        <v>19</v>
      </c>
      <c r="P53" s="250" t="s">
        <v>5</v>
      </c>
      <c r="Q53" s="104" t="s">
        <v>19</v>
      </c>
      <c r="R53" s="106" t="s">
        <v>5</v>
      </c>
      <c r="S53" s="104" t="s">
        <v>19</v>
      </c>
      <c r="T53" s="250" t="s">
        <v>5</v>
      </c>
      <c r="U53" s="104" t="s">
        <v>19</v>
      </c>
      <c r="V53" s="106" t="s">
        <v>5</v>
      </c>
      <c r="W53" s="104" t="s">
        <v>19</v>
      </c>
      <c r="X53" s="250" t="s">
        <v>5</v>
      </c>
      <c r="Y53" s="104" t="s">
        <v>19</v>
      </c>
      <c r="Z53" s="250" t="s">
        <v>5</v>
      </c>
    </row>
    <row r="54" spans="1:26" s="7" customFormat="1" ht="12.75" customHeight="1">
      <c r="A54" s="268"/>
      <c r="B54" s="263" t="s">
        <v>136</v>
      </c>
      <c r="C54" s="184" t="s">
        <v>52</v>
      </c>
      <c r="D54" s="185"/>
      <c r="E54" s="186"/>
      <c r="F54" s="185"/>
      <c r="G54" s="186"/>
      <c r="H54" s="185"/>
      <c r="I54" s="190"/>
      <c r="J54" s="187"/>
      <c r="K54" s="187"/>
      <c r="L54" s="188"/>
      <c r="M54" s="188"/>
      <c r="N54" s="191"/>
      <c r="O54" s="185"/>
      <c r="P54" s="215"/>
      <c r="Q54" s="185"/>
      <c r="R54" s="186"/>
      <c r="S54" s="185"/>
      <c r="T54" s="215"/>
      <c r="U54" s="185"/>
      <c r="V54" s="186"/>
      <c r="W54" s="185"/>
      <c r="X54" s="215"/>
      <c r="Y54" s="185"/>
      <c r="Z54" s="215"/>
    </row>
    <row r="55" spans="1:26" s="7" customFormat="1" ht="12.75" customHeight="1">
      <c r="A55" s="268"/>
      <c r="B55" s="259" t="s">
        <v>97</v>
      </c>
      <c r="C55" s="165" t="s">
        <v>32</v>
      </c>
      <c r="D55" s="19"/>
      <c r="E55" s="22" t="s">
        <v>25</v>
      </c>
      <c r="F55" s="19">
        <v>15</v>
      </c>
      <c r="G55" s="22">
        <v>2</v>
      </c>
      <c r="H55" s="19"/>
      <c r="I55" s="189"/>
      <c r="J55" s="42">
        <v>15</v>
      </c>
      <c r="K55" s="25"/>
      <c r="L55" s="85"/>
      <c r="M55" s="85"/>
      <c r="N55" s="87"/>
      <c r="O55" s="24"/>
      <c r="P55" s="207"/>
      <c r="Q55" s="24"/>
      <c r="R55" s="22"/>
      <c r="S55" s="19"/>
      <c r="T55" s="220"/>
      <c r="U55" s="19"/>
      <c r="V55" s="22">
        <v>15</v>
      </c>
      <c r="W55" s="24"/>
      <c r="X55" s="207"/>
      <c r="Y55" s="24"/>
      <c r="Z55" s="207"/>
    </row>
    <row r="56" spans="1:26" s="7" customFormat="1" ht="12.75" customHeight="1">
      <c r="A56" s="268"/>
      <c r="B56" s="260" t="s">
        <v>98</v>
      </c>
      <c r="C56" s="175" t="s">
        <v>57</v>
      </c>
      <c r="D56" s="56"/>
      <c r="E56" s="20" t="s">
        <v>25</v>
      </c>
      <c r="F56" s="56">
        <v>15</v>
      </c>
      <c r="G56" s="20">
        <v>2</v>
      </c>
      <c r="H56" s="56">
        <v>15</v>
      </c>
      <c r="I56" s="57"/>
      <c r="J56" s="59"/>
      <c r="K56" s="58"/>
      <c r="L56" s="49"/>
      <c r="M56" s="49"/>
      <c r="N56" s="46"/>
      <c r="O56" s="40"/>
      <c r="P56" s="209"/>
      <c r="Q56" s="40"/>
      <c r="R56" s="39"/>
      <c r="S56" s="56"/>
      <c r="T56" s="219"/>
      <c r="U56" s="56">
        <v>15</v>
      </c>
      <c r="V56" s="20"/>
      <c r="W56" s="40"/>
      <c r="X56" s="209"/>
      <c r="Y56" s="40"/>
      <c r="Z56" s="209"/>
    </row>
    <row r="57" spans="1:26" s="7" customFormat="1" ht="12.75" customHeight="1">
      <c r="A57" s="268"/>
      <c r="B57" s="260" t="s">
        <v>99</v>
      </c>
      <c r="C57" s="175" t="s">
        <v>100</v>
      </c>
      <c r="D57" s="56"/>
      <c r="E57" s="20" t="s">
        <v>25</v>
      </c>
      <c r="F57" s="56">
        <v>15</v>
      </c>
      <c r="G57" s="20">
        <v>2</v>
      </c>
      <c r="H57" s="56">
        <v>15</v>
      </c>
      <c r="I57" s="57"/>
      <c r="J57" s="59"/>
      <c r="K57" s="58"/>
      <c r="L57" s="49"/>
      <c r="M57" s="49"/>
      <c r="N57" s="46"/>
      <c r="O57" s="40"/>
      <c r="P57" s="209"/>
      <c r="Q57" s="40"/>
      <c r="R57" s="39"/>
      <c r="S57" s="56"/>
      <c r="T57" s="219"/>
      <c r="U57" s="56">
        <v>15</v>
      </c>
      <c r="V57" s="20"/>
      <c r="W57" s="40"/>
      <c r="X57" s="209"/>
      <c r="Y57" s="40"/>
      <c r="Z57" s="209"/>
    </row>
    <row r="58" spans="1:26" s="7" customFormat="1" ht="12.75" customHeight="1">
      <c r="A58" s="268"/>
      <c r="B58" s="260" t="s">
        <v>101</v>
      </c>
      <c r="C58" s="175" t="s">
        <v>102</v>
      </c>
      <c r="D58" s="56"/>
      <c r="E58" s="20" t="s">
        <v>25</v>
      </c>
      <c r="F58" s="56">
        <v>15</v>
      </c>
      <c r="G58" s="20">
        <v>2</v>
      </c>
      <c r="H58" s="56"/>
      <c r="I58" s="57"/>
      <c r="J58" s="59">
        <v>15</v>
      </c>
      <c r="K58" s="58"/>
      <c r="L58" s="49"/>
      <c r="M58" s="49"/>
      <c r="N58" s="46"/>
      <c r="O58" s="40"/>
      <c r="P58" s="209"/>
      <c r="Q58" s="40"/>
      <c r="R58" s="39"/>
      <c r="S58" s="56"/>
      <c r="T58" s="219"/>
      <c r="U58" s="56"/>
      <c r="V58" s="20">
        <v>15</v>
      </c>
      <c r="W58" s="40"/>
      <c r="X58" s="209"/>
      <c r="Y58" s="40"/>
      <c r="Z58" s="209"/>
    </row>
    <row r="59" spans="1:26" s="7" customFormat="1" ht="12.75" customHeight="1">
      <c r="A59" s="268"/>
      <c r="B59" s="260" t="s">
        <v>140</v>
      </c>
      <c r="C59" s="175" t="s">
        <v>103</v>
      </c>
      <c r="D59" s="56"/>
      <c r="E59" s="20" t="s">
        <v>25</v>
      </c>
      <c r="F59" s="56">
        <v>15</v>
      </c>
      <c r="G59" s="20">
        <v>2</v>
      </c>
      <c r="H59" s="56"/>
      <c r="I59" s="57"/>
      <c r="J59" s="59">
        <v>15</v>
      </c>
      <c r="K59" s="58"/>
      <c r="L59" s="49"/>
      <c r="M59" s="49"/>
      <c r="N59" s="46"/>
      <c r="O59" s="40"/>
      <c r="P59" s="209"/>
      <c r="Q59" s="40"/>
      <c r="R59" s="39"/>
      <c r="S59" s="56"/>
      <c r="T59" s="219"/>
      <c r="U59" s="56"/>
      <c r="V59" s="20">
        <v>15</v>
      </c>
      <c r="W59" s="40"/>
      <c r="X59" s="209"/>
      <c r="Y59" s="40"/>
      <c r="Z59" s="209"/>
    </row>
    <row r="60" spans="1:26" s="7" customFormat="1" ht="12.75" customHeight="1">
      <c r="A60" s="268"/>
      <c r="B60" s="260" t="s">
        <v>187</v>
      </c>
      <c r="C60" s="175" t="s">
        <v>104</v>
      </c>
      <c r="D60" s="56" t="s">
        <v>25</v>
      </c>
      <c r="E60" s="20"/>
      <c r="F60" s="56">
        <v>30</v>
      </c>
      <c r="G60" s="20">
        <v>2</v>
      </c>
      <c r="H60" s="56"/>
      <c r="I60" s="57"/>
      <c r="J60" s="59">
        <v>30</v>
      </c>
      <c r="K60" s="58"/>
      <c r="L60" s="49"/>
      <c r="M60" s="49"/>
      <c r="N60" s="46"/>
      <c r="O60" s="40"/>
      <c r="P60" s="209"/>
      <c r="Q60" s="40"/>
      <c r="R60" s="39"/>
      <c r="S60" s="56"/>
      <c r="T60" s="219"/>
      <c r="U60" s="40"/>
      <c r="V60" s="20"/>
      <c r="W60" s="40"/>
      <c r="X60" s="219">
        <v>30</v>
      </c>
      <c r="Y60" s="40"/>
      <c r="Z60" s="209"/>
    </row>
    <row r="61" spans="1:26" s="7" customFormat="1" ht="12.75" customHeight="1">
      <c r="A61" s="268"/>
      <c r="B61" s="260" t="s">
        <v>150</v>
      </c>
      <c r="C61" s="175" t="s">
        <v>105</v>
      </c>
      <c r="D61" s="56" t="s">
        <v>25</v>
      </c>
      <c r="E61" s="20"/>
      <c r="F61" s="56">
        <v>30</v>
      </c>
      <c r="G61" s="20">
        <v>2</v>
      </c>
      <c r="H61" s="56"/>
      <c r="I61" s="57"/>
      <c r="J61" s="59">
        <v>30</v>
      </c>
      <c r="K61" s="58"/>
      <c r="L61" s="49"/>
      <c r="M61" s="49"/>
      <c r="N61" s="46"/>
      <c r="O61" s="40"/>
      <c r="P61" s="209"/>
      <c r="Q61" s="40"/>
      <c r="R61" s="39"/>
      <c r="S61" s="56"/>
      <c r="T61" s="219"/>
      <c r="U61" s="40"/>
      <c r="V61" s="20"/>
      <c r="W61" s="40"/>
      <c r="X61" s="219">
        <v>30</v>
      </c>
      <c r="Y61" s="40"/>
      <c r="Z61" s="209"/>
    </row>
    <row r="62" spans="1:26" s="7" customFormat="1" ht="12.75" customHeight="1" thickBot="1">
      <c r="A62" s="268"/>
      <c r="B62" s="266" t="s">
        <v>107</v>
      </c>
      <c r="C62" s="176" t="s">
        <v>106</v>
      </c>
      <c r="D62" s="69" t="s">
        <v>25</v>
      </c>
      <c r="E62" s="21"/>
      <c r="F62" s="69">
        <v>15</v>
      </c>
      <c r="G62" s="21">
        <v>1</v>
      </c>
      <c r="H62" s="69"/>
      <c r="I62" s="110"/>
      <c r="J62" s="111">
        <v>15</v>
      </c>
      <c r="K62" s="112"/>
      <c r="L62" s="84"/>
      <c r="M62" s="84"/>
      <c r="N62" s="86"/>
      <c r="O62" s="64"/>
      <c r="P62" s="208"/>
      <c r="Q62" s="64"/>
      <c r="R62" s="63"/>
      <c r="S62" s="69"/>
      <c r="T62" s="218"/>
      <c r="U62" s="64"/>
      <c r="V62" s="21"/>
      <c r="W62" s="64"/>
      <c r="X62" s="218">
        <v>15</v>
      </c>
      <c r="Y62" s="64"/>
      <c r="Z62" s="208"/>
    </row>
    <row r="63" spans="2:26" s="7" customFormat="1" ht="12.75" customHeight="1" thickBot="1">
      <c r="B63" s="177"/>
      <c r="C63" s="171"/>
      <c r="D63" s="113" t="s">
        <v>108</v>
      </c>
      <c r="E63" s="114" t="s">
        <v>108</v>
      </c>
      <c r="F63" s="99">
        <f aca="true" t="shared" si="2" ref="F63:Z63">SUM(F55:F62)</f>
        <v>150</v>
      </c>
      <c r="G63" s="98">
        <f>SUM(G55:G62)</f>
        <v>15</v>
      </c>
      <c r="H63" s="115">
        <f t="shared" si="2"/>
        <v>30</v>
      </c>
      <c r="I63" s="116">
        <f t="shared" si="2"/>
        <v>0</v>
      </c>
      <c r="J63" s="117">
        <f t="shared" si="2"/>
        <v>120</v>
      </c>
      <c r="K63" s="117">
        <f t="shared" si="2"/>
        <v>0</v>
      </c>
      <c r="L63" s="117">
        <f t="shared" si="2"/>
        <v>0</v>
      </c>
      <c r="M63" s="117">
        <f t="shared" si="2"/>
        <v>0</v>
      </c>
      <c r="N63" s="118">
        <f t="shared" si="2"/>
        <v>0</v>
      </c>
      <c r="O63" s="119">
        <f t="shared" si="2"/>
        <v>0</v>
      </c>
      <c r="P63" s="140">
        <f t="shared" si="2"/>
        <v>0</v>
      </c>
      <c r="Q63" s="119">
        <f t="shared" si="2"/>
        <v>0</v>
      </c>
      <c r="R63" s="118">
        <f t="shared" si="2"/>
        <v>0</v>
      </c>
      <c r="S63" s="119">
        <f t="shared" si="2"/>
        <v>0</v>
      </c>
      <c r="T63" s="140">
        <f t="shared" si="2"/>
        <v>0</v>
      </c>
      <c r="U63" s="119">
        <f t="shared" si="2"/>
        <v>30</v>
      </c>
      <c r="V63" s="118">
        <f t="shared" si="2"/>
        <v>45</v>
      </c>
      <c r="W63" s="119">
        <f t="shared" si="2"/>
        <v>0</v>
      </c>
      <c r="X63" s="140">
        <f t="shared" si="2"/>
        <v>75</v>
      </c>
      <c r="Y63" s="252">
        <f t="shared" si="2"/>
        <v>0</v>
      </c>
      <c r="Z63" s="120">
        <f t="shared" si="2"/>
        <v>0</v>
      </c>
    </row>
    <row r="64" spans="1:26" s="7" customFormat="1" ht="12.75" customHeight="1">
      <c r="A64" s="268"/>
      <c r="B64" s="269" t="s">
        <v>139</v>
      </c>
      <c r="C64" s="184" t="s">
        <v>109</v>
      </c>
      <c r="D64" s="192"/>
      <c r="E64" s="193"/>
      <c r="F64" s="185"/>
      <c r="G64" s="186"/>
      <c r="H64" s="194"/>
      <c r="I64" s="195"/>
      <c r="J64" s="196"/>
      <c r="K64" s="196"/>
      <c r="L64" s="196"/>
      <c r="M64" s="196"/>
      <c r="N64" s="197"/>
      <c r="O64" s="198"/>
      <c r="P64" s="251"/>
      <c r="Q64" s="198"/>
      <c r="R64" s="197"/>
      <c r="S64" s="198"/>
      <c r="T64" s="251"/>
      <c r="U64" s="198"/>
      <c r="V64" s="197"/>
      <c r="W64" s="198"/>
      <c r="X64" s="251"/>
      <c r="Y64" s="253"/>
      <c r="Z64" s="284"/>
    </row>
    <row r="65" spans="1:26" s="7" customFormat="1" ht="12.75" customHeight="1">
      <c r="A65" s="268"/>
      <c r="B65" s="312" t="s">
        <v>22</v>
      </c>
      <c r="C65" s="314" t="s">
        <v>118</v>
      </c>
      <c r="D65" s="308" t="s">
        <v>21</v>
      </c>
      <c r="E65" s="316" t="s">
        <v>27</v>
      </c>
      <c r="F65" s="320">
        <v>60</v>
      </c>
      <c r="G65" s="199">
        <v>2</v>
      </c>
      <c r="H65" s="322"/>
      <c r="I65" s="304"/>
      <c r="J65" s="306"/>
      <c r="K65" s="306"/>
      <c r="L65" s="306"/>
      <c r="M65" s="324">
        <v>60</v>
      </c>
      <c r="N65" s="316"/>
      <c r="O65" s="308"/>
      <c r="P65" s="310"/>
      <c r="Q65" s="340"/>
      <c r="R65" s="316"/>
      <c r="S65" s="308"/>
      <c r="T65" s="310"/>
      <c r="U65" s="340"/>
      <c r="V65" s="316">
        <v>15</v>
      </c>
      <c r="W65" s="308"/>
      <c r="X65" s="310">
        <v>15</v>
      </c>
      <c r="Y65" s="337"/>
      <c r="Z65" s="334">
        <v>30</v>
      </c>
    </row>
    <row r="66" spans="1:26" s="7" customFormat="1" ht="12.75" customHeight="1">
      <c r="A66" s="268"/>
      <c r="B66" s="312"/>
      <c r="C66" s="314"/>
      <c r="D66" s="308"/>
      <c r="E66" s="316"/>
      <c r="F66" s="320"/>
      <c r="G66" s="201">
        <v>3</v>
      </c>
      <c r="H66" s="322"/>
      <c r="I66" s="304"/>
      <c r="J66" s="306"/>
      <c r="K66" s="306"/>
      <c r="L66" s="306"/>
      <c r="M66" s="324"/>
      <c r="N66" s="316"/>
      <c r="O66" s="308"/>
      <c r="P66" s="310"/>
      <c r="Q66" s="340"/>
      <c r="R66" s="316"/>
      <c r="S66" s="308"/>
      <c r="T66" s="310"/>
      <c r="U66" s="340"/>
      <c r="V66" s="316"/>
      <c r="W66" s="308"/>
      <c r="X66" s="310"/>
      <c r="Y66" s="337"/>
      <c r="Z66" s="334"/>
    </row>
    <row r="67" spans="1:26" s="7" customFormat="1" ht="12.75" customHeight="1">
      <c r="A67" s="268"/>
      <c r="B67" s="313"/>
      <c r="C67" s="315"/>
      <c r="D67" s="309"/>
      <c r="E67" s="317"/>
      <c r="F67" s="321"/>
      <c r="G67" s="200">
        <v>6</v>
      </c>
      <c r="H67" s="323"/>
      <c r="I67" s="305"/>
      <c r="J67" s="307"/>
      <c r="K67" s="307"/>
      <c r="L67" s="307"/>
      <c r="M67" s="325"/>
      <c r="N67" s="317"/>
      <c r="O67" s="309"/>
      <c r="P67" s="311"/>
      <c r="Q67" s="346"/>
      <c r="R67" s="317"/>
      <c r="S67" s="309"/>
      <c r="T67" s="311"/>
      <c r="U67" s="346"/>
      <c r="V67" s="317"/>
      <c r="W67" s="309"/>
      <c r="X67" s="311"/>
      <c r="Y67" s="347"/>
      <c r="Z67" s="348"/>
    </row>
    <row r="68" spans="1:26" s="7" customFormat="1" ht="12.75" customHeight="1">
      <c r="A68" s="268"/>
      <c r="B68" s="351" t="s">
        <v>117</v>
      </c>
      <c r="C68" s="352" t="s">
        <v>119</v>
      </c>
      <c r="D68" s="349" t="s">
        <v>27</v>
      </c>
      <c r="E68" s="342" t="s">
        <v>29</v>
      </c>
      <c r="F68" s="331">
        <v>960</v>
      </c>
      <c r="G68" s="202">
        <v>6</v>
      </c>
      <c r="H68" s="331"/>
      <c r="I68" s="326"/>
      <c r="J68" s="354"/>
      <c r="K68" s="354"/>
      <c r="L68" s="354"/>
      <c r="M68" s="354"/>
      <c r="N68" s="328">
        <v>960</v>
      </c>
      <c r="O68" s="331"/>
      <c r="P68" s="333"/>
      <c r="Q68" s="336"/>
      <c r="R68" s="328">
        <v>160</v>
      </c>
      <c r="S68" s="349"/>
      <c r="T68" s="344">
        <v>160</v>
      </c>
      <c r="U68" s="339"/>
      <c r="V68" s="342">
        <v>160</v>
      </c>
      <c r="W68" s="349"/>
      <c r="X68" s="344">
        <v>320</v>
      </c>
      <c r="Y68" s="336"/>
      <c r="Z68" s="333">
        <v>160</v>
      </c>
    </row>
    <row r="69" spans="1:26" s="7" customFormat="1" ht="12.75" customHeight="1">
      <c r="A69" s="268"/>
      <c r="B69" s="312"/>
      <c r="C69" s="314"/>
      <c r="D69" s="308"/>
      <c r="E69" s="316"/>
      <c r="F69" s="320"/>
      <c r="G69" s="203">
        <v>6</v>
      </c>
      <c r="H69" s="320"/>
      <c r="I69" s="304"/>
      <c r="J69" s="324"/>
      <c r="K69" s="324"/>
      <c r="L69" s="324"/>
      <c r="M69" s="324"/>
      <c r="N69" s="329"/>
      <c r="O69" s="320"/>
      <c r="P69" s="334"/>
      <c r="Q69" s="337"/>
      <c r="R69" s="329"/>
      <c r="S69" s="308"/>
      <c r="T69" s="310"/>
      <c r="U69" s="340"/>
      <c r="V69" s="316"/>
      <c r="W69" s="308"/>
      <c r="X69" s="310"/>
      <c r="Y69" s="337"/>
      <c r="Z69" s="334"/>
    </row>
    <row r="70" spans="1:26" s="7" customFormat="1" ht="12.75" customHeight="1">
      <c r="A70" s="268"/>
      <c r="B70" s="312"/>
      <c r="C70" s="314"/>
      <c r="D70" s="308"/>
      <c r="E70" s="316"/>
      <c r="F70" s="320"/>
      <c r="G70" s="203">
        <v>6</v>
      </c>
      <c r="H70" s="320"/>
      <c r="I70" s="304"/>
      <c r="J70" s="324"/>
      <c r="K70" s="324"/>
      <c r="L70" s="324"/>
      <c r="M70" s="324"/>
      <c r="N70" s="329"/>
      <c r="O70" s="320"/>
      <c r="P70" s="334"/>
      <c r="Q70" s="337"/>
      <c r="R70" s="329"/>
      <c r="S70" s="308"/>
      <c r="T70" s="310"/>
      <c r="U70" s="340"/>
      <c r="V70" s="316"/>
      <c r="W70" s="308"/>
      <c r="X70" s="310"/>
      <c r="Y70" s="337"/>
      <c r="Z70" s="334"/>
    </row>
    <row r="71" spans="1:26" s="7" customFormat="1" ht="12.75" customHeight="1">
      <c r="A71" s="268"/>
      <c r="B71" s="312"/>
      <c r="C71" s="314"/>
      <c r="D71" s="308"/>
      <c r="E71" s="316"/>
      <c r="F71" s="320"/>
      <c r="G71" s="203">
        <v>12</v>
      </c>
      <c r="H71" s="320"/>
      <c r="I71" s="304"/>
      <c r="J71" s="324"/>
      <c r="K71" s="324"/>
      <c r="L71" s="324"/>
      <c r="M71" s="324"/>
      <c r="N71" s="329"/>
      <c r="O71" s="320"/>
      <c r="P71" s="334"/>
      <c r="Q71" s="337"/>
      <c r="R71" s="329"/>
      <c r="S71" s="308"/>
      <c r="T71" s="310"/>
      <c r="U71" s="340"/>
      <c r="V71" s="316"/>
      <c r="W71" s="308"/>
      <c r="X71" s="310"/>
      <c r="Y71" s="337"/>
      <c r="Z71" s="334"/>
    </row>
    <row r="72" spans="1:26" s="7" customFormat="1" ht="12.75" customHeight="1">
      <c r="A72" s="268"/>
      <c r="B72" s="313"/>
      <c r="C72" s="353"/>
      <c r="D72" s="350"/>
      <c r="E72" s="343"/>
      <c r="F72" s="332"/>
      <c r="G72" s="55">
        <v>6</v>
      </c>
      <c r="H72" s="332"/>
      <c r="I72" s="327"/>
      <c r="J72" s="355"/>
      <c r="K72" s="355"/>
      <c r="L72" s="355"/>
      <c r="M72" s="355"/>
      <c r="N72" s="330"/>
      <c r="O72" s="332"/>
      <c r="P72" s="335"/>
      <c r="Q72" s="338"/>
      <c r="R72" s="330"/>
      <c r="S72" s="350"/>
      <c r="T72" s="345"/>
      <c r="U72" s="341"/>
      <c r="V72" s="343"/>
      <c r="W72" s="350"/>
      <c r="X72" s="345"/>
      <c r="Y72" s="338"/>
      <c r="Z72" s="335"/>
    </row>
    <row r="73" spans="1:26" s="7" customFormat="1" ht="12.75" customHeight="1">
      <c r="A73" s="268"/>
      <c r="B73" s="449" t="s">
        <v>116</v>
      </c>
      <c r="C73" s="451" t="s">
        <v>120</v>
      </c>
      <c r="D73" s="453" t="s">
        <v>25</v>
      </c>
      <c r="E73" s="455" t="s">
        <v>200</v>
      </c>
      <c r="F73" s="457">
        <v>120</v>
      </c>
      <c r="G73" s="295">
        <v>4</v>
      </c>
      <c r="H73" s="457"/>
      <c r="I73" s="459"/>
      <c r="J73" s="416"/>
      <c r="K73" s="416"/>
      <c r="L73" s="416">
        <v>60</v>
      </c>
      <c r="M73" s="416"/>
      <c r="N73" s="461"/>
      <c r="O73" s="457"/>
      <c r="P73" s="463">
        <v>60</v>
      </c>
      <c r="Q73" s="465"/>
      <c r="R73" s="461">
        <v>60</v>
      </c>
      <c r="S73" s="467"/>
      <c r="T73" s="468"/>
      <c r="U73" s="469"/>
      <c r="V73" s="471"/>
      <c r="W73" s="467"/>
      <c r="X73" s="468"/>
      <c r="Y73" s="472"/>
      <c r="Z73" s="474"/>
    </row>
    <row r="74" spans="1:26" s="7" customFormat="1" ht="12.75" customHeight="1">
      <c r="A74" s="268"/>
      <c r="B74" s="450"/>
      <c r="C74" s="452"/>
      <c r="D74" s="454"/>
      <c r="E74" s="456"/>
      <c r="F74" s="458"/>
      <c r="G74" s="296">
        <v>4</v>
      </c>
      <c r="H74" s="458"/>
      <c r="I74" s="460"/>
      <c r="J74" s="417"/>
      <c r="K74" s="417"/>
      <c r="L74" s="417"/>
      <c r="M74" s="417"/>
      <c r="N74" s="462"/>
      <c r="O74" s="458"/>
      <c r="P74" s="464"/>
      <c r="Q74" s="466"/>
      <c r="R74" s="462"/>
      <c r="S74" s="350"/>
      <c r="T74" s="345"/>
      <c r="U74" s="470"/>
      <c r="V74" s="343"/>
      <c r="W74" s="350"/>
      <c r="X74" s="345"/>
      <c r="Y74" s="473"/>
      <c r="Z74" s="335"/>
    </row>
    <row r="75" spans="1:26" s="7" customFormat="1" ht="12.75" customHeight="1" thickBot="1">
      <c r="A75" s="268"/>
      <c r="B75" s="266" t="s">
        <v>171</v>
      </c>
      <c r="C75" s="170" t="s">
        <v>138</v>
      </c>
      <c r="D75" s="16" t="s">
        <v>25</v>
      </c>
      <c r="E75" s="27"/>
      <c r="F75" s="16">
        <v>20</v>
      </c>
      <c r="G75" s="9">
        <v>2</v>
      </c>
      <c r="H75" s="28">
        <v>20</v>
      </c>
      <c r="I75" s="11"/>
      <c r="J75" s="11"/>
      <c r="K75" s="11"/>
      <c r="L75" s="32"/>
      <c r="M75" s="11"/>
      <c r="N75" s="9"/>
      <c r="O75" s="10"/>
      <c r="P75" s="231"/>
      <c r="Q75" s="10"/>
      <c r="R75" s="29"/>
      <c r="S75" s="10"/>
      <c r="T75" s="231"/>
      <c r="U75" s="10"/>
      <c r="V75" s="9"/>
      <c r="W75" s="10">
        <v>20</v>
      </c>
      <c r="X75" s="227"/>
      <c r="Y75" s="50"/>
      <c r="Z75" s="227"/>
    </row>
    <row r="76" spans="1:26" s="7" customFormat="1" ht="12.75" customHeight="1" thickBot="1">
      <c r="A76" s="268"/>
      <c r="B76" s="262"/>
      <c r="C76" s="172"/>
      <c r="D76" s="124" t="s">
        <v>184</v>
      </c>
      <c r="E76" s="125" t="s">
        <v>185</v>
      </c>
      <c r="F76" s="124">
        <f aca="true" t="shared" si="3" ref="F76:Z76">SUM(F65:F75)</f>
        <v>1160</v>
      </c>
      <c r="G76" s="125">
        <f t="shared" si="3"/>
        <v>57</v>
      </c>
      <c r="H76" s="124">
        <f t="shared" si="3"/>
        <v>20</v>
      </c>
      <c r="I76" s="126">
        <f t="shared" si="3"/>
        <v>0</v>
      </c>
      <c r="J76" s="126">
        <f t="shared" si="3"/>
        <v>0</v>
      </c>
      <c r="K76" s="126">
        <f t="shared" si="3"/>
        <v>0</v>
      </c>
      <c r="L76" s="126">
        <f t="shared" si="3"/>
        <v>60</v>
      </c>
      <c r="M76" s="126">
        <f t="shared" si="3"/>
        <v>60</v>
      </c>
      <c r="N76" s="125">
        <f t="shared" si="3"/>
        <v>960</v>
      </c>
      <c r="O76" s="124">
        <f t="shared" si="3"/>
        <v>0</v>
      </c>
      <c r="P76" s="127">
        <f t="shared" si="3"/>
        <v>60</v>
      </c>
      <c r="Q76" s="124">
        <f t="shared" si="3"/>
        <v>0</v>
      </c>
      <c r="R76" s="125">
        <f t="shared" si="3"/>
        <v>220</v>
      </c>
      <c r="S76" s="124">
        <f t="shared" si="3"/>
        <v>0</v>
      </c>
      <c r="T76" s="127">
        <f t="shared" si="3"/>
        <v>160</v>
      </c>
      <c r="U76" s="124">
        <f t="shared" si="3"/>
        <v>0</v>
      </c>
      <c r="V76" s="125">
        <f t="shared" si="3"/>
        <v>175</v>
      </c>
      <c r="W76" s="124">
        <f t="shared" si="3"/>
        <v>20</v>
      </c>
      <c r="X76" s="127">
        <f t="shared" si="3"/>
        <v>335</v>
      </c>
      <c r="Y76" s="124">
        <f t="shared" si="3"/>
        <v>0</v>
      </c>
      <c r="Z76" s="127">
        <f t="shared" si="3"/>
        <v>190</v>
      </c>
    </row>
    <row r="77" spans="1:26" s="7" customFormat="1" ht="12.75" customHeight="1">
      <c r="A77" s="268"/>
      <c r="B77" s="205" t="s">
        <v>182</v>
      </c>
      <c r="C77" s="173"/>
      <c r="D77" s="121"/>
      <c r="E77" s="122"/>
      <c r="F77" s="121">
        <f>SUM(F32,F48,F63,F76-960)</f>
        <v>910</v>
      </c>
      <c r="G77" s="122"/>
      <c r="H77" s="121">
        <f>SUM(H32,H48,H63,H76)</f>
        <v>335</v>
      </c>
      <c r="I77" s="123">
        <f>SUM(I32,I48,I63,I76)</f>
        <v>15</v>
      </c>
      <c r="J77" s="123">
        <f>SUM(J32,J48,J63,J76)</f>
        <v>350</v>
      </c>
      <c r="K77" s="123">
        <f>SUM(K32,K48,K63,K76)</f>
        <v>30</v>
      </c>
      <c r="L77" s="123">
        <f>SUM(L32,L48,L63,L76)</f>
        <v>60</v>
      </c>
      <c r="M77" s="123">
        <f>SUM(M32,M48,M64,M76)</f>
        <v>60</v>
      </c>
      <c r="N77" s="122">
        <f>SUM(N32,N48,N63,N76)</f>
        <v>960</v>
      </c>
      <c r="O77" s="356">
        <f>SUM(O32:P32,O48:P48,O63:P63,O76:P76)</f>
        <v>235</v>
      </c>
      <c r="P77" s="357"/>
      <c r="Q77" s="358">
        <f>SUM(Q32:R32,Q48:R48,Q63:R63,Q76,R73:R74)</f>
        <v>175</v>
      </c>
      <c r="R77" s="359"/>
      <c r="S77" s="356">
        <f>SUM(S32:T32,S48:T48,S63:T63,S76)</f>
        <v>155</v>
      </c>
      <c r="T77" s="357"/>
      <c r="U77" s="358">
        <f>SUM(U32:V32,U48:V48,U63:V63,U76,V65)</f>
        <v>170</v>
      </c>
      <c r="V77" s="359"/>
      <c r="W77" s="356">
        <f>SUM(W32:X32,W48:X48,W63:X63,W76,X65)</f>
        <v>110</v>
      </c>
      <c r="X77" s="357"/>
      <c r="Y77" s="358">
        <f>SUM(Y32:Z32,Y48:Z48,Y63:Z63,Y76,Z65)</f>
        <v>65</v>
      </c>
      <c r="Z77" s="357"/>
    </row>
    <row r="78" spans="1:26" s="7" customFormat="1" ht="12.75" customHeight="1" thickBot="1">
      <c r="A78" s="268"/>
      <c r="B78" s="206" t="s">
        <v>183</v>
      </c>
      <c r="C78" s="174"/>
      <c r="D78" s="128"/>
      <c r="E78" s="129"/>
      <c r="F78" s="128"/>
      <c r="G78" s="130">
        <f>SUM(G32,G48,G63,G76)</f>
        <v>160</v>
      </c>
      <c r="H78" s="128"/>
      <c r="I78" s="131"/>
      <c r="J78" s="131"/>
      <c r="K78" s="131"/>
      <c r="L78" s="131"/>
      <c r="M78" s="131"/>
      <c r="N78" s="129"/>
      <c r="O78" s="360">
        <f>SUM(G12:G19,G34:G35,G74)</f>
        <v>30</v>
      </c>
      <c r="P78" s="361"/>
      <c r="Q78" s="362">
        <f>SUM(G20:G26,G68,G74)</f>
        <v>30</v>
      </c>
      <c r="R78" s="363"/>
      <c r="S78" s="360">
        <f>SUM(G27:G31,G36:G40,G69)</f>
        <v>30</v>
      </c>
      <c r="T78" s="364"/>
      <c r="U78" s="365">
        <f>SUM(G41:G45,G55:G59,G65,G70)</f>
        <v>30</v>
      </c>
      <c r="V78" s="363"/>
      <c r="W78" s="360">
        <f>SUM(G60:G62,G66,G71,G75)</f>
        <v>22</v>
      </c>
      <c r="X78" s="361"/>
      <c r="Y78" s="366">
        <f>SUM(G46:G47,G67,G72)</f>
        <v>18</v>
      </c>
      <c r="Z78" s="361"/>
    </row>
    <row r="79" spans="2:26" s="7" customFormat="1" ht="16.5" customHeight="1"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</row>
    <row r="80" spans="2:26" s="7" customFormat="1" ht="34.5" customHeight="1" thickBot="1">
      <c r="B80" s="303" t="s">
        <v>137</v>
      </c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</row>
    <row r="81" spans="1:26" s="7" customFormat="1" ht="15.75" customHeight="1">
      <c r="A81" s="268"/>
      <c r="B81" s="373" t="s">
        <v>176</v>
      </c>
      <c r="C81" s="375" t="s">
        <v>23</v>
      </c>
      <c r="D81" s="378" t="s">
        <v>0</v>
      </c>
      <c r="E81" s="379"/>
      <c r="F81" s="384" t="s">
        <v>18</v>
      </c>
      <c r="G81" s="392" t="s">
        <v>1</v>
      </c>
      <c r="H81" s="387" t="s">
        <v>2</v>
      </c>
      <c r="I81" s="388"/>
      <c r="J81" s="388"/>
      <c r="K81" s="388"/>
      <c r="L81" s="388"/>
      <c r="M81" s="388"/>
      <c r="N81" s="389"/>
      <c r="O81" s="387" t="s">
        <v>177</v>
      </c>
      <c r="P81" s="388"/>
      <c r="Q81" s="388"/>
      <c r="R81" s="389"/>
      <c r="S81" s="387" t="s">
        <v>178</v>
      </c>
      <c r="T81" s="388"/>
      <c r="U81" s="388"/>
      <c r="V81" s="389"/>
      <c r="W81" s="387" t="s">
        <v>179</v>
      </c>
      <c r="X81" s="388"/>
      <c r="Y81" s="388"/>
      <c r="Z81" s="398"/>
    </row>
    <row r="82" spans="1:26" s="34" customFormat="1" ht="11.25" customHeight="1">
      <c r="A82" s="277"/>
      <c r="B82" s="373"/>
      <c r="C82" s="376"/>
      <c r="D82" s="380" t="s">
        <v>11</v>
      </c>
      <c r="E82" s="382" t="s">
        <v>10</v>
      </c>
      <c r="F82" s="385"/>
      <c r="G82" s="393"/>
      <c r="H82" s="368" t="s">
        <v>3</v>
      </c>
      <c r="I82" s="371" t="s">
        <v>4</v>
      </c>
      <c r="J82" s="371" t="s">
        <v>5</v>
      </c>
      <c r="K82" s="371"/>
      <c r="L82" s="371" t="s">
        <v>7</v>
      </c>
      <c r="M82" s="371" t="s">
        <v>8</v>
      </c>
      <c r="N82" s="390" t="s">
        <v>9</v>
      </c>
      <c r="O82" s="368" t="s">
        <v>12</v>
      </c>
      <c r="P82" s="369"/>
      <c r="Q82" s="368" t="s">
        <v>13</v>
      </c>
      <c r="R82" s="390"/>
      <c r="S82" s="368" t="s">
        <v>14</v>
      </c>
      <c r="T82" s="369"/>
      <c r="U82" s="368" t="s">
        <v>15</v>
      </c>
      <c r="V82" s="390"/>
      <c r="W82" s="368" t="s">
        <v>16</v>
      </c>
      <c r="X82" s="369"/>
      <c r="Y82" s="368" t="s">
        <v>17</v>
      </c>
      <c r="Z82" s="369"/>
    </row>
    <row r="83" spans="1:26" ht="12" customHeight="1" thickBot="1">
      <c r="A83" s="265"/>
      <c r="B83" s="374"/>
      <c r="C83" s="377"/>
      <c r="D83" s="381"/>
      <c r="E83" s="383"/>
      <c r="F83" s="386"/>
      <c r="G83" s="394"/>
      <c r="H83" s="370"/>
      <c r="I83" s="372"/>
      <c r="J83" s="105" t="s">
        <v>6</v>
      </c>
      <c r="K83" s="105" t="s">
        <v>3</v>
      </c>
      <c r="L83" s="372"/>
      <c r="M83" s="372"/>
      <c r="N83" s="391"/>
      <c r="O83" s="104" t="s">
        <v>19</v>
      </c>
      <c r="P83" s="250" t="s">
        <v>5</v>
      </c>
      <c r="Q83" s="104" t="s">
        <v>19</v>
      </c>
      <c r="R83" s="106" t="s">
        <v>5</v>
      </c>
      <c r="S83" s="104" t="s">
        <v>19</v>
      </c>
      <c r="T83" s="250" t="s">
        <v>5</v>
      </c>
      <c r="U83" s="104" t="s">
        <v>19</v>
      </c>
      <c r="V83" s="106" t="s">
        <v>5</v>
      </c>
      <c r="W83" s="104" t="s">
        <v>19</v>
      </c>
      <c r="X83" s="250" t="s">
        <v>5</v>
      </c>
      <c r="Y83" s="104" t="s">
        <v>19</v>
      </c>
      <c r="Z83" s="250" t="s">
        <v>5</v>
      </c>
    </row>
    <row r="84" spans="1:26" ht="12" customHeight="1">
      <c r="A84" s="265"/>
      <c r="B84" s="179" t="s">
        <v>174</v>
      </c>
      <c r="C84" s="178"/>
      <c r="D84" s="135"/>
      <c r="E84" s="136"/>
      <c r="F84" s="137"/>
      <c r="G84" s="138"/>
      <c r="H84" s="132"/>
      <c r="I84" s="133"/>
      <c r="J84" s="133"/>
      <c r="K84" s="133"/>
      <c r="L84" s="133"/>
      <c r="M84" s="133"/>
      <c r="N84" s="134"/>
      <c r="O84" s="132"/>
      <c r="P84" s="254"/>
      <c r="Q84" s="132"/>
      <c r="R84" s="134"/>
      <c r="S84" s="132"/>
      <c r="T84" s="254"/>
      <c r="U84" s="132"/>
      <c r="V84" s="134"/>
      <c r="W84" s="132"/>
      <c r="X84" s="254"/>
      <c r="Y84" s="132"/>
      <c r="Z84" s="254"/>
    </row>
    <row r="85" spans="1:26" ht="22.5" customHeight="1">
      <c r="A85" s="265"/>
      <c r="B85" s="270" t="s">
        <v>110</v>
      </c>
      <c r="C85" s="175" t="s">
        <v>154</v>
      </c>
      <c r="D85" s="56" t="s">
        <v>25</v>
      </c>
      <c r="E85" s="20"/>
      <c r="F85" s="56">
        <v>15</v>
      </c>
      <c r="G85" s="20">
        <v>2</v>
      </c>
      <c r="H85" s="56">
        <v>15</v>
      </c>
      <c r="I85" s="57"/>
      <c r="J85" s="59"/>
      <c r="K85" s="58"/>
      <c r="L85" s="49"/>
      <c r="M85" s="49"/>
      <c r="N85" s="46"/>
      <c r="O85" s="40"/>
      <c r="P85" s="209"/>
      <c r="Q85" s="40"/>
      <c r="R85" s="39"/>
      <c r="S85" s="56"/>
      <c r="T85" s="219"/>
      <c r="U85" s="56"/>
      <c r="V85" s="20"/>
      <c r="W85" s="56">
        <v>15</v>
      </c>
      <c r="X85" s="219"/>
      <c r="Y85" s="56"/>
      <c r="Z85" s="219"/>
    </row>
    <row r="86" spans="1:26" ht="22.5" customHeight="1">
      <c r="A86" s="265"/>
      <c r="B86" s="271" t="s">
        <v>115</v>
      </c>
      <c r="C86" s="175" t="s">
        <v>155</v>
      </c>
      <c r="D86" s="56" t="s">
        <v>25</v>
      </c>
      <c r="E86" s="20"/>
      <c r="F86" s="56">
        <v>15</v>
      </c>
      <c r="G86" s="20">
        <v>3</v>
      </c>
      <c r="H86" s="56"/>
      <c r="I86" s="57"/>
      <c r="J86" s="59">
        <v>15</v>
      </c>
      <c r="K86" s="58"/>
      <c r="L86" s="49"/>
      <c r="M86" s="49"/>
      <c r="N86" s="46"/>
      <c r="O86" s="40"/>
      <c r="P86" s="209"/>
      <c r="Q86" s="40"/>
      <c r="R86" s="39"/>
      <c r="S86" s="56"/>
      <c r="T86" s="219"/>
      <c r="U86" s="40"/>
      <c r="V86" s="20"/>
      <c r="W86" s="56"/>
      <c r="X86" s="219">
        <v>15</v>
      </c>
      <c r="Y86" s="56"/>
      <c r="Z86" s="219"/>
    </row>
    <row r="87" spans="1:26" ht="12" customHeight="1">
      <c r="A87" s="265"/>
      <c r="B87" s="272" t="s">
        <v>121</v>
      </c>
      <c r="C87" s="175" t="s">
        <v>156</v>
      </c>
      <c r="D87" s="56" t="s">
        <v>25</v>
      </c>
      <c r="E87" s="20"/>
      <c r="F87" s="56">
        <v>10</v>
      </c>
      <c r="G87" s="20">
        <v>3</v>
      </c>
      <c r="H87" s="56"/>
      <c r="I87" s="57"/>
      <c r="J87" s="59">
        <v>10</v>
      </c>
      <c r="K87" s="58"/>
      <c r="L87" s="49"/>
      <c r="M87" s="49"/>
      <c r="N87" s="46"/>
      <c r="O87" s="40"/>
      <c r="P87" s="209"/>
      <c r="Q87" s="40"/>
      <c r="R87" s="39"/>
      <c r="S87" s="56"/>
      <c r="T87" s="219"/>
      <c r="U87" s="40"/>
      <c r="V87" s="20"/>
      <c r="W87" s="56"/>
      <c r="X87" s="219">
        <v>10</v>
      </c>
      <c r="Y87" s="56"/>
      <c r="Z87" s="219"/>
    </row>
    <row r="88" spans="1:26" ht="12" customHeight="1">
      <c r="A88" s="265"/>
      <c r="B88" s="272" t="s">
        <v>111</v>
      </c>
      <c r="C88" s="175" t="s">
        <v>157</v>
      </c>
      <c r="D88" s="56"/>
      <c r="E88" s="20" t="s">
        <v>25</v>
      </c>
      <c r="F88" s="56">
        <v>20</v>
      </c>
      <c r="G88" s="20">
        <v>4</v>
      </c>
      <c r="H88" s="56"/>
      <c r="I88" s="57"/>
      <c r="J88" s="59"/>
      <c r="K88" s="59">
        <v>20</v>
      </c>
      <c r="L88" s="49"/>
      <c r="M88" s="49"/>
      <c r="N88" s="46"/>
      <c r="O88" s="40"/>
      <c r="P88" s="209"/>
      <c r="Q88" s="40"/>
      <c r="R88" s="39"/>
      <c r="S88" s="56"/>
      <c r="T88" s="219"/>
      <c r="U88" s="56"/>
      <c r="V88" s="20"/>
      <c r="W88" s="56"/>
      <c r="X88" s="219"/>
      <c r="Y88" s="56"/>
      <c r="Z88" s="219">
        <v>20</v>
      </c>
    </row>
    <row r="89" spans="1:26" ht="15" customHeight="1">
      <c r="A89" s="265"/>
      <c r="B89" s="271" t="s">
        <v>112</v>
      </c>
      <c r="C89" s="175" t="s">
        <v>158</v>
      </c>
      <c r="D89" s="56"/>
      <c r="E89" s="20" t="s">
        <v>25</v>
      </c>
      <c r="F89" s="56">
        <v>15</v>
      </c>
      <c r="G89" s="20">
        <v>3</v>
      </c>
      <c r="H89" s="56"/>
      <c r="I89" s="57"/>
      <c r="J89" s="59">
        <v>15</v>
      </c>
      <c r="K89" s="58"/>
      <c r="L89" s="49"/>
      <c r="M89" s="49"/>
      <c r="N89" s="46"/>
      <c r="O89" s="40"/>
      <c r="P89" s="209"/>
      <c r="Q89" s="40"/>
      <c r="R89" s="39"/>
      <c r="S89" s="56"/>
      <c r="T89" s="219"/>
      <c r="U89" s="40"/>
      <c r="V89" s="20"/>
      <c r="W89" s="56"/>
      <c r="X89" s="219"/>
      <c r="Y89" s="56"/>
      <c r="Z89" s="219">
        <v>15</v>
      </c>
    </row>
    <row r="90" spans="1:26" ht="22.5" customHeight="1">
      <c r="A90" s="265"/>
      <c r="B90" s="272" t="s">
        <v>113</v>
      </c>
      <c r="C90" s="175" t="s">
        <v>159</v>
      </c>
      <c r="D90" s="56"/>
      <c r="E90" s="20" t="s">
        <v>25</v>
      </c>
      <c r="F90" s="56">
        <v>15</v>
      </c>
      <c r="G90" s="20">
        <v>3</v>
      </c>
      <c r="H90" s="56"/>
      <c r="I90" s="57"/>
      <c r="J90" s="59">
        <v>15</v>
      </c>
      <c r="K90" s="58"/>
      <c r="L90" s="49"/>
      <c r="M90" s="49"/>
      <c r="N90" s="46"/>
      <c r="O90" s="40"/>
      <c r="P90" s="209"/>
      <c r="Q90" s="40"/>
      <c r="R90" s="39"/>
      <c r="S90" s="56"/>
      <c r="T90" s="219"/>
      <c r="U90" s="40"/>
      <c r="V90" s="20"/>
      <c r="W90" s="56"/>
      <c r="X90" s="219"/>
      <c r="Y90" s="56"/>
      <c r="Z90" s="219">
        <v>15</v>
      </c>
    </row>
    <row r="91" spans="1:26" ht="12" customHeight="1" thickBot="1">
      <c r="A91" s="265"/>
      <c r="B91" s="273" t="s">
        <v>114</v>
      </c>
      <c r="C91" s="176" t="s">
        <v>160</v>
      </c>
      <c r="D91" s="69"/>
      <c r="E91" s="21" t="s">
        <v>25</v>
      </c>
      <c r="F91" s="69">
        <v>10</v>
      </c>
      <c r="G91" s="21">
        <v>2</v>
      </c>
      <c r="H91" s="69"/>
      <c r="I91" s="110"/>
      <c r="J91" s="111">
        <v>10</v>
      </c>
      <c r="K91" s="112"/>
      <c r="L91" s="84"/>
      <c r="M91" s="84"/>
      <c r="N91" s="86"/>
      <c r="O91" s="64"/>
      <c r="P91" s="208"/>
      <c r="Q91" s="64"/>
      <c r="R91" s="63"/>
      <c r="S91" s="69"/>
      <c r="T91" s="218"/>
      <c r="U91" s="64"/>
      <c r="V91" s="21"/>
      <c r="W91" s="69"/>
      <c r="X91" s="218"/>
      <c r="Y91" s="69"/>
      <c r="Z91" s="218">
        <v>10</v>
      </c>
    </row>
    <row r="92" spans="1:26" ht="13.5" customHeight="1" thickBot="1">
      <c r="A92" s="265"/>
      <c r="B92" s="274"/>
      <c r="C92" s="172"/>
      <c r="D92" s="124" t="s">
        <v>28</v>
      </c>
      <c r="E92" s="125" t="s">
        <v>54</v>
      </c>
      <c r="F92" s="124">
        <f aca="true" t="shared" si="4" ref="F92:Z92">SUM(F85:F91)</f>
        <v>100</v>
      </c>
      <c r="G92" s="125">
        <f>SUM(G85:G91)</f>
        <v>20</v>
      </c>
      <c r="H92" s="124">
        <f t="shared" si="4"/>
        <v>15</v>
      </c>
      <c r="I92" s="126">
        <f t="shared" si="4"/>
        <v>0</v>
      </c>
      <c r="J92" s="126">
        <f t="shared" si="4"/>
        <v>65</v>
      </c>
      <c r="K92" s="126">
        <f t="shared" si="4"/>
        <v>20</v>
      </c>
      <c r="L92" s="126">
        <f t="shared" si="4"/>
        <v>0</v>
      </c>
      <c r="M92" s="126">
        <f t="shared" si="4"/>
        <v>0</v>
      </c>
      <c r="N92" s="125">
        <f t="shared" si="4"/>
        <v>0</v>
      </c>
      <c r="O92" s="124">
        <f t="shared" si="4"/>
        <v>0</v>
      </c>
      <c r="P92" s="127">
        <f t="shared" si="4"/>
        <v>0</v>
      </c>
      <c r="Q92" s="124">
        <f t="shared" si="4"/>
        <v>0</v>
      </c>
      <c r="R92" s="125">
        <f t="shared" si="4"/>
        <v>0</v>
      </c>
      <c r="S92" s="124">
        <f t="shared" si="4"/>
        <v>0</v>
      </c>
      <c r="T92" s="127">
        <f t="shared" si="4"/>
        <v>0</v>
      </c>
      <c r="U92" s="124">
        <f t="shared" si="4"/>
        <v>0</v>
      </c>
      <c r="V92" s="125">
        <f t="shared" si="4"/>
        <v>0</v>
      </c>
      <c r="W92" s="124">
        <f t="shared" si="4"/>
        <v>15</v>
      </c>
      <c r="X92" s="127">
        <f t="shared" si="4"/>
        <v>25</v>
      </c>
      <c r="Y92" s="124">
        <f t="shared" si="4"/>
        <v>0</v>
      </c>
      <c r="Z92" s="127">
        <f t="shared" si="4"/>
        <v>60</v>
      </c>
    </row>
    <row r="93" spans="1:26" ht="10.5">
      <c r="A93" s="265"/>
      <c r="B93" s="205" t="s">
        <v>189</v>
      </c>
      <c r="C93" s="173"/>
      <c r="D93" s="121"/>
      <c r="E93" s="122"/>
      <c r="F93" s="121">
        <f>SUM(F92)</f>
        <v>100</v>
      </c>
      <c r="G93" s="122"/>
      <c r="H93" s="121">
        <f aca="true" t="shared" si="5" ref="H93:N93">SUM(H92)</f>
        <v>15</v>
      </c>
      <c r="I93" s="123">
        <f t="shared" si="5"/>
        <v>0</v>
      </c>
      <c r="J93" s="123">
        <f t="shared" si="5"/>
        <v>65</v>
      </c>
      <c r="K93" s="123">
        <f t="shared" si="5"/>
        <v>20</v>
      </c>
      <c r="L93" s="123">
        <f t="shared" si="5"/>
        <v>0</v>
      </c>
      <c r="M93" s="123">
        <f t="shared" si="5"/>
        <v>0</v>
      </c>
      <c r="N93" s="122">
        <f t="shared" si="5"/>
        <v>0</v>
      </c>
      <c r="O93" s="356">
        <f>SUM(O92:P92)</f>
        <v>0</v>
      </c>
      <c r="P93" s="357"/>
      <c r="Q93" s="358">
        <f>SUM(Q92:R92)</f>
        <v>0</v>
      </c>
      <c r="R93" s="359"/>
      <c r="S93" s="356">
        <f>SUM(S92:T92)</f>
        <v>0</v>
      </c>
      <c r="T93" s="357"/>
      <c r="U93" s="358">
        <f>SUM(U92:V92)</f>
        <v>0</v>
      </c>
      <c r="V93" s="359"/>
      <c r="W93" s="356">
        <f>SUM(W92:X92)</f>
        <v>40</v>
      </c>
      <c r="X93" s="357"/>
      <c r="Y93" s="358">
        <f>SUM(Y92:Z92)</f>
        <v>60</v>
      </c>
      <c r="Z93" s="357"/>
    </row>
    <row r="94" spans="1:26" ht="10.5" thickBot="1">
      <c r="A94" s="265"/>
      <c r="B94" s="206" t="s">
        <v>190</v>
      </c>
      <c r="C94" s="174"/>
      <c r="D94" s="128"/>
      <c r="E94" s="129"/>
      <c r="F94" s="128"/>
      <c r="G94" s="130">
        <f>SUM(G92)</f>
        <v>20</v>
      </c>
      <c r="H94" s="128"/>
      <c r="I94" s="131"/>
      <c r="J94" s="131"/>
      <c r="K94" s="131"/>
      <c r="L94" s="131"/>
      <c r="M94" s="131"/>
      <c r="N94" s="129"/>
      <c r="O94" s="360"/>
      <c r="P94" s="361"/>
      <c r="Q94" s="362"/>
      <c r="R94" s="363"/>
      <c r="S94" s="360"/>
      <c r="T94" s="361"/>
      <c r="U94" s="362"/>
      <c r="V94" s="363"/>
      <c r="W94" s="360">
        <f>SUM(G85:G87)</f>
        <v>8</v>
      </c>
      <c r="X94" s="361"/>
      <c r="Y94" s="362">
        <f>SUM(G88:G91)</f>
        <v>12</v>
      </c>
      <c r="Z94" s="361"/>
    </row>
    <row r="95" spans="1:26" ht="12" customHeight="1">
      <c r="A95" s="265"/>
      <c r="B95" s="179" t="s">
        <v>175</v>
      </c>
      <c r="C95" s="178"/>
      <c r="D95" s="135"/>
      <c r="E95" s="136"/>
      <c r="F95" s="137"/>
      <c r="G95" s="138"/>
      <c r="H95" s="132"/>
      <c r="I95" s="133"/>
      <c r="J95" s="133"/>
      <c r="K95" s="133"/>
      <c r="L95" s="133"/>
      <c r="M95" s="133"/>
      <c r="N95" s="134"/>
      <c r="O95" s="132"/>
      <c r="P95" s="254"/>
      <c r="Q95" s="132"/>
      <c r="R95" s="134"/>
      <c r="S95" s="132"/>
      <c r="T95" s="254"/>
      <c r="U95" s="132"/>
      <c r="V95" s="134"/>
      <c r="W95" s="132"/>
      <c r="X95" s="254"/>
      <c r="Y95" s="132"/>
      <c r="Z95" s="254"/>
    </row>
    <row r="96" spans="1:26" ht="12" customHeight="1">
      <c r="A96" s="265"/>
      <c r="B96" s="272" t="s">
        <v>122</v>
      </c>
      <c r="C96" s="175" t="s">
        <v>161</v>
      </c>
      <c r="D96" s="56" t="s">
        <v>25</v>
      </c>
      <c r="E96" s="20"/>
      <c r="F96" s="56">
        <v>10</v>
      </c>
      <c r="G96" s="20">
        <v>2</v>
      </c>
      <c r="H96" s="56">
        <v>10</v>
      </c>
      <c r="I96" s="57"/>
      <c r="J96" s="79"/>
      <c r="K96" s="58"/>
      <c r="L96" s="49"/>
      <c r="M96" s="49"/>
      <c r="N96" s="46"/>
      <c r="O96" s="40"/>
      <c r="P96" s="209"/>
      <c r="Q96" s="40"/>
      <c r="R96" s="20"/>
      <c r="S96" s="56"/>
      <c r="T96" s="219"/>
      <c r="U96" s="255"/>
      <c r="V96" s="20"/>
      <c r="W96" s="56">
        <v>10</v>
      </c>
      <c r="X96" s="219"/>
      <c r="Y96" s="56"/>
      <c r="Z96" s="219"/>
    </row>
    <row r="97" spans="1:26" ht="12" customHeight="1">
      <c r="A97" s="265"/>
      <c r="B97" s="272" t="s">
        <v>127</v>
      </c>
      <c r="C97" s="175" t="s">
        <v>162</v>
      </c>
      <c r="D97" s="56" t="s">
        <v>25</v>
      </c>
      <c r="E97" s="20"/>
      <c r="F97" s="56">
        <v>10</v>
      </c>
      <c r="G97" s="20">
        <v>2</v>
      </c>
      <c r="H97" s="56"/>
      <c r="I97" s="57"/>
      <c r="J97" s="59">
        <v>10</v>
      </c>
      <c r="K97" s="58"/>
      <c r="L97" s="49"/>
      <c r="M97" s="49"/>
      <c r="N97" s="46"/>
      <c r="O97" s="40"/>
      <c r="P97" s="209"/>
      <c r="Q97" s="40"/>
      <c r="R97" s="39"/>
      <c r="S97" s="56"/>
      <c r="T97" s="219"/>
      <c r="U97" s="40"/>
      <c r="V97" s="20"/>
      <c r="W97" s="56"/>
      <c r="X97" s="219">
        <v>10</v>
      </c>
      <c r="Y97" s="56"/>
      <c r="Z97" s="219"/>
    </row>
    <row r="98" spans="1:26" ht="12" customHeight="1">
      <c r="A98" s="265"/>
      <c r="B98" s="271" t="s">
        <v>123</v>
      </c>
      <c r="C98" s="175" t="s">
        <v>163</v>
      </c>
      <c r="D98" s="56"/>
      <c r="E98" s="20" t="s">
        <v>25</v>
      </c>
      <c r="F98" s="56">
        <v>10</v>
      </c>
      <c r="G98" s="20">
        <v>2</v>
      </c>
      <c r="H98" s="56"/>
      <c r="I98" s="57"/>
      <c r="J98" s="59">
        <v>10</v>
      </c>
      <c r="K98" s="58"/>
      <c r="L98" s="49"/>
      <c r="M98" s="49"/>
      <c r="N98" s="46"/>
      <c r="O98" s="40"/>
      <c r="P98" s="209"/>
      <c r="Q98" s="40"/>
      <c r="R98" s="39"/>
      <c r="S98" s="56"/>
      <c r="T98" s="219"/>
      <c r="U98" s="56"/>
      <c r="V98" s="20"/>
      <c r="W98" s="56"/>
      <c r="X98" s="219">
        <v>10</v>
      </c>
      <c r="Y98" s="56"/>
      <c r="Z98" s="219"/>
    </row>
    <row r="99" spans="1:26" ht="12" customHeight="1">
      <c r="A99" s="265"/>
      <c r="B99" s="272" t="s">
        <v>131</v>
      </c>
      <c r="C99" s="175" t="s">
        <v>164</v>
      </c>
      <c r="D99" s="56"/>
      <c r="E99" s="20" t="s">
        <v>25</v>
      </c>
      <c r="F99" s="56">
        <v>10</v>
      </c>
      <c r="G99" s="20">
        <v>2</v>
      </c>
      <c r="H99" s="56"/>
      <c r="I99" s="57"/>
      <c r="J99" s="59">
        <v>10</v>
      </c>
      <c r="K99" s="58"/>
      <c r="L99" s="49"/>
      <c r="M99" s="49"/>
      <c r="N99" s="46"/>
      <c r="O99" s="40"/>
      <c r="P99" s="209"/>
      <c r="Q99" s="40"/>
      <c r="R99" s="39"/>
      <c r="S99" s="56"/>
      <c r="T99" s="219"/>
      <c r="U99" s="40"/>
      <c r="V99" s="20"/>
      <c r="W99" s="56"/>
      <c r="X99" s="219">
        <v>10</v>
      </c>
      <c r="Y99" s="56"/>
      <c r="Z99" s="219"/>
    </row>
    <row r="100" spans="1:26" ht="12" customHeight="1">
      <c r="A100" s="265"/>
      <c r="B100" s="272" t="s">
        <v>124</v>
      </c>
      <c r="C100" s="175" t="s">
        <v>165</v>
      </c>
      <c r="D100" s="56" t="s">
        <v>25</v>
      </c>
      <c r="E100" s="20"/>
      <c r="F100" s="56">
        <v>10</v>
      </c>
      <c r="G100" s="20">
        <v>2</v>
      </c>
      <c r="H100" s="56"/>
      <c r="I100" s="57"/>
      <c r="J100" s="59">
        <v>10</v>
      </c>
      <c r="K100" s="58"/>
      <c r="L100" s="49"/>
      <c r="M100" s="49"/>
      <c r="N100" s="46"/>
      <c r="O100" s="40"/>
      <c r="P100" s="209"/>
      <c r="Q100" s="40"/>
      <c r="R100" s="39"/>
      <c r="S100" s="56"/>
      <c r="T100" s="219"/>
      <c r="U100" s="56"/>
      <c r="V100" s="20"/>
      <c r="W100" s="56"/>
      <c r="X100" s="219"/>
      <c r="Y100" s="56"/>
      <c r="Z100" s="219">
        <v>10</v>
      </c>
    </row>
    <row r="101" spans="1:26" ht="12" customHeight="1">
      <c r="A101" s="265"/>
      <c r="B101" s="272" t="s">
        <v>125</v>
      </c>
      <c r="C101" s="175" t="s">
        <v>166</v>
      </c>
      <c r="D101" s="56"/>
      <c r="E101" s="20" t="s">
        <v>25</v>
      </c>
      <c r="F101" s="56">
        <v>10</v>
      </c>
      <c r="G101" s="20">
        <v>2</v>
      </c>
      <c r="H101" s="56"/>
      <c r="I101" s="57"/>
      <c r="J101" s="59">
        <v>10</v>
      </c>
      <c r="K101" s="58"/>
      <c r="L101" s="49"/>
      <c r="M101" s="49"/>
      <c r="N101" s="46"/>
      <c r="O101" s="40"/>
      <c r="P101" s="209"/>
      <c r="Q101" s="40"/>
      <c r="R101" s="39"/>
      <c r="S101" s="56"/>
      <c r="T101" s="219"/>
      <c r="U101" s="56"/>
      <c r="V101" s="20"/>
      <c r="W101" s="56"/>
      <c r="X101" s="219"/>
      <c r="Y101" s="56"/>
      <c r="Z101" s="219">
        <v>10</v>
      </c>
    </row>
    <row r="102" spans="1:26" ht="12" customHeight="1">
      <c r="A102" s="265"/>
      <c r="B102" s="271" t="s">
        <v>128</v>
      </c>
      <c r="C102" s="175" t="s">
        <v>167</v>
      </c>
      <c r="D102" s="56" t="s">
        <v>25</v>
      </c>
      <c r="E102" s="20"/>
      <c r="F102" s="56">
        <v>10</v>
      </c>
      <c r="G102" s="20">
        <v>2</v>
      </c>
      <c r="H102" s="56"/>
      <c r="I102" s="57"/>
      <c r="J102" s="59">
        <v>10</v>
      </c>
      <c r="K102" s="58"/>
      <c r="L102" s="49"/>
      <c r="M102" s="49"/>
      <c r="N102" s="46"/>
      <c r="O102" s="40"/>
      <c r="P102" s="209"/>
      <c r="Q102" s="40"/>
      <c r="R102" s="39"/>
      <c r="S102" s="56"/>
      <c r="T102" s="219"/>
      <c r="U102" s="40"/>
      <c r="V102" s="20"/>
      <c r="W102" s="56"/>
      <c r="X102" s="219"/>
      <c r="Y102" s="56"/>
      <c r="Z102" s="219">
        <v>10</v>
      </c>
    </row>
    <row r="103" spans="1:26" ht="12" customHeight="1">
      <c r="A103" s="265"/>
      <c r="B103" s="272" t="s">
        <v>126</v>
      </c>
      <c r="C103" s="175" t="s">
        <v>168</v>
      </c>
      <c r="D103" s="56"/>
      <c r="E103" s="20" t="s">
        <v>25</v>
      </c>
      <c r="F103" s="56">
        <v>10</v>
      </c>
      <c r="G103" s="20">
        <v>3</v>
      </c>
      <c r="H103" s="56"/>
      <c r="I103" s="57"/>
      <c r="J103" s="59">
        <v>10</v>
      </c>
      <c r="K103" s="58"/>
      <c r="L103" s="49"/>
      <c r="M103" s="49"/>
      <c r="N103" s="46"/>
      <c r="O103" s="40"/>
      <c r="P103" s="209"/>
      <c r="Q103" s="40"/>
      <c r="R103" s="39"/>
      <c r="S103" s="56"/>
      <c r="T103" s="219"/>
      <c r="U103" s="56"/>
      <c r="V103" s="20"/>
      <c r="W103" s="56"/>
      <c r="X103" s="219"/>
      <c r="Y103" s="56"/>
      <c r="Z103" s="219">
        <v>10</v>
      </c>
    </row>
    <row r="104" spans="1:26" ht="12" customHeight="1">
      <c r="A104" s="265"/>
      <c r="B104" s="272" t="s">
        <v>129</v>
      </c>
      <c r="C104" s="175" t="s">
        <v>169</v>
      </c>
      <c r="D104" s="56"/>
      <c r="E104" s="20" t="s">
        <v>25</v>
      </c>
      <c r="F104" s="56">
        <v>10</v>
      </c>
      <c r="G104" s="20">
        <v>1</v>
      </c>
      <c r="H104" s="56"/>
      <c r="I104" s="57"/>
      <c r="J104" s="59"/>
      <c r="K104" s="59">
        <v>10</v>
      </c>
      <c r="L104" s="49"/>
      <c r="M104" s="49"/>
      <c r="N104" s="46"/>
      <c r="O104" s="40"/>
      <c r="P104" s="209"/>
      <c r="Q104" s="40"/>
      <c r="R104" s="39"/>
      <c r="S104" s="56"/>
      <c r="T104" s="219"/>
      <c r="U104" s="40"/>
      <c r="V104" s="20"/>
      <c r="W104" s="56"/>
      <c r="X104" s="219"/>
      <c r="Y104" s="56"/>
      <c r="Z104" s="219">
        <v>10</v>
      </c>
    </row>
    <row r="105" spans="1:26" ht="12" customHeight="1" thickBot="1">
      <c r="A105" s="265"/>
      <c r="B105" s="275" t="s">
        <v>130</v>
      </c>
      <c r="C105" s="176" t="s">
        <v>170</v>
      </c>
      <c r="D105" s="69"/>
      <c r="E105" s="21" t="s">
        <v>25</v>
      </c>
      <c r="F105" s="69">
        <v>10</v>
      </c>
      <c r="G105" s="21">
        <v>2</v>
      </c>
      <c r="H105" s="69"/>
      <c r="I105" s="110"/>
      <c r="J105" s="111">
        <v>10</v>
      </c>
      <c r="K105" s="112"/>
      <c r="L105" s="84"/>
      <c r="M105" s="84"/>
      <c r="N105" s="86"/>
      <c r="O105" s="64"/>
      <c r="P105" s="208"/>
      <c r="Q105" s="64"/>
      <c r="R105" s="63"/>
      <c r="S105" s="69"/>
      <c r="T105" s="218"/>
      <c r="U105" s="64"/>
      <c r="V105" s="21"/>
      <c r="W105" s="69"/>
      <c r="X105" s="218"/>
      <c r="Y105" s="69"/>
      <c r="Z105" s="218">
        <v>10</v>
      </c>
    </row>
    <row r="106" spans="1:26" ht="12" customHeight="1" thickBot="1">
      <c r="A106" s="265"/>
      <c r="B106" s="276"/>
      <c r="C106" s="171"/>
      <c r="D106" s="139" t="s">
        <v>54</v>
      </c>
      <c r="E106" s="102" t="s">
        <v>132</v>
      </c>
      <c r="F106" s="99">
        <f aca="true" t="shared" si="6" ref="F106:Z106">SUM(F96:F105)</f>
        <v>100</v>
      </c>
      <c r="G106" s="98">
        <f t="shared" si="6"/>
        <v>20</v>
      </c>
      <c r="H106" s="124">
        <f t="shared" si="6"/>
        <v>10</v>
      </c>
      <c r="I106" s="126">
        <f t="shared" si="6"/>
        <v>0</v>
      </c>
      <c r="J106" s="126">
        <f t="shared" si="6"/>
        <v>80</v>
      </c>
      <c r="K106" s="126">
        <f t="shared" si="6"/>
        <v>10</v>
      </c>
      <c r="L106" s="126">
        <f t="shared" si="6"/>
        <v>0</v>
      </c>
      <c r="M106" s="126">
        <f t="shared" si="6"/>
        <v>0</v>
      </c>
      <c r="N106" s="125">
        <f t="shared" si="6"/>
        <v>0</v>
      </c>
      <c r="O106" s="119">
        <f t="shared" si="6"/>
        <v>0</v>
      </c>
      <c r="P106" s="140">
        <f t="shared" si="6"/>
        <v>0</v>
      </c>
      <c r="Q106" s="119">
        <f t="shared" si="6"/>
        <v>0</v>
      </c>
      <c r="R106" s="118">
        <f t="shared" si="6"/>
        <v>0</v>
      </c>
      <c r="S106" s="119">
        <f t="shared" si="6"/>
        <v>0</v>
      </c>
      <c r="T106" s="140">
        <f t="shared" si="6"/>
        <v>0</v>
      </c>
      <c r="U106" s="119">
        <f t="shared" si="6"/>
        <v>0</v>
      </c>
      <c r="V106" s="118">
        <f t="shared" si="6"/>
        <v>0</v>
      </c>
      <c r="W106" s="117">
        <f t="shared" si="6"/>
        <v>10</v>
      </c>
      <c r="X106" s="140">
        <f t="shared" si="6"/>
        <v>30</v>
      </c>
      <c r="Y106" s="119">
        <f t="shared" si="6"/>
        <v>0</v>
      </c>
      <c r="Z106" s="140">
        <f t="shared" si="6"/>
        <v>60</v>
      </c>
    </row>
    <row r="107" spans="1:26" ht="10.5">
      <c r="A107" s="265"/>
      <c r="B107" s="205" t="s">
        <v>189</v>
      </c>
      <c r="C107" s="173"/>
      <c r="D107" s="121"/>
      <c r="E107" s="122"/>
      <c r="F107" s="121">
        <f>SUM(F106)</f>
        <v>100</v>
      </c>
      <c r="G107" s="122"/>
      <c r="H107" s="121">
        <f aca="true" t="shared" si="7" ref="H107:N107">SUM(H106)</f>
        <v>10</v>
      </c>
      <c r="I107" s="123">
        <f t="shared" si="7"/>
        <v>0</v>
      </c>
      <c r="J107" s="123">
        <f t="shared" si="7"/>
        <v>80</v>
      </c>
      <c r="K107" s="123">
        <f t="shared" si="7"/>
        <v>10</v>
      </c>
      <c r="L107" s="123">
        <f t="shared" si="7"/>
        <v>0</v>
      </c>
      <c r="M107" s="123">
        <f t="shared" si="7"/>
        <v>0</v>
      </c>
      <c r="N107" s="122">
        <f t="shared" si="7"/>
        <v>0</v>
      </c>
      <c r="O107" s="356">
        <f>SUM(O106:P106)</f>
        <v>0</v>
      </c>
      <c r="P107" s="357"/>
      <c r="Q107" s="358">
        <f>SUM(Q106,R106)</f>
        <v>0</v>
      </c>
      <c r="R107" s="359"/>
      <c r="S107" s="356">
        <f>SUM(S106,T106)</f>
        <v>0</v>
      </c>
      <c r="T107" s="357"/>
      <c r="U107" s="358">
        <f>SUM(U106,V106)</f>
        <v>0</v>
      </c>
      <c r="V107" s="359"/>
      <c r="W107" s="356">
        <f>SUM(W106:X106)</f>
        <v>40</v>
      </c>
      <c r="X107" s="357"/>
      <c r="Y107" s="358">
        <f>SUM(Y106:Z106)</f>
        <v>60</v>
      </c>
      <c r="Z107" s="357"/>
    </row>
    <row r="108" spans="1:26" ht="10.5" thickBot="1">
      <c r="A108" s="265"/>
      <c r="B108" s="206" t="s">
        <v>190</v>
      </c>
      <c r="C108" s="174"/>
      <c r="D108" s="128"/>
      <c r="E108" s="129"/>
      <c r="F108" s="128"/>
      <c r="G108" s="130">
        <f>SUM(G106)</f>
        <v>20</v>
      </c>
      <c r="H108" s="128"/>
      <c r="I108" s="131"/>
      <c r="J108" s="131"/>
      <c r="K108" s="131"/>
      <c r="L108" s="131"/>
      <c r="M108" s="131"/>
      <c r="N108" s="129"/>
      <c r="O108" s="360"/>
      <c r="P108" s="361"/>
      <c r="Q108" s="362"/>
      <c r="R108" s="363"/>
      <c r="S108" s="360"/>
      <c r="T108" s="361"/>
      <c r="U108" s="362"/>
      <c r="V108" s="363"/>
      <c r="W108" s="360">
        <f>SUM(G96:G99)</f>
        <v>8</v>
      </c>
      <c r="X108" s="361"/>
      <c r="Y108" s="362">
        <f>SUM(G100:G105)</f>
        <v>12</v>
      </c>
      <c r="Z108" s="361"/>
    </row>
    <row r="109" spans="2:26" ht="10.5" thickBot="1">
      <c r="B109" s="144"/>
      <c r="C109" s="145"/>
      <c r="D109" s="145"/>
      <c r="E109" s="145"/>
      <c r="F109" s="146"/>
      <c r="G109" s="146"/>
      <c r="H109" s="147"/>
      <c r="I109" s="147"/>
      <c r="J109" s="147"/>
      <c r="K109" s="147"/>
      <c r="L109" s="147"/>
      <c r="M109" s="147"/>
      <c r="N109" s="147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spans="1:26" ht="10.5">
      <c r="A110" s="265"/>
      <c r="B110" s="278" t="s">
        <v>151</v>
      </c>
      <c r="C110" s="180"/>
      <c r="D110" s="141"/>
      <c r="E110" s="142"/>
      <c r="F110" s="141">
        <f>SUM(F77,F107)</f>
        <v>1010</v>
      </c>
      <c r="G110" s="142"/>
      <c r="H110" s="141">
        <f aca="true" t="shared" si="8" ref="H110:O110">SUM(H77,H107)</f>
        <v>345</v>
      </c>
      <c r="I110" s="143">
        <f t="shared" si="8"/>
        <v>15</v>
      </c>
      <c r="J110" s="143">
        <f t="shared" si="8"/>
        <v>430</v>
      </c>
      <c r="K110" s="143">
        <f t="shared" si="8"/>
        <v>40</v>
      </c>
      <c r="L110" s="143">
        <f t="shared" si="8"/>
        <v>60</v>
      </c>
      <c r="M110" s="143">
        <f t="shared" si="8"/>
        <v>60</v>
      </c>
      <c r="N110" s="142">
        <f t="shared" si="8"/>
        <v>960</v>
      </c>
      <c r="O110" s="422">
        <f t="shared" si="8"/>
        <v>235</v>
      </c>
      <c r="P110" s="423"/>
      <c r="Q110" s="300">
        <f>SUM(Q77,Q107)</f>
        <v>175</v>
      </c>
      <c r="R110" s="301"/>
      <c r="S110" s="297">
        <f>SUM(S77,S107)</f>
        <v>155</v>
      </c>
      <c r="T110" s="298"/>
      <c r="U110" s="300">
        <f>SUM(U77,U107)</f>
        <v>170</v>
      </c>
      <c r="V110" s="301"/>
      <c r="W110" s="297">
        <f>SUM(W77,W107)</f>
        <v>150</v>
      </c>
      <c r="X110" s="298"/>
      <c r="Y110" s="448">
        <f>SUM(Y77,Y107)</f>
        <v>125</v>
      </c>
      <c r="Z110" s="423"/>
    </row>
    <row r="111" spans="1:26" ht="10.5">
      <c r="A111" s="265"/>
      <c r="B111" s="279" t="s">
        <v>186</v>
      </c>
      <c r="C111" s="181"/>
      <c r="D111" s="152"/>
      <c r="E111" s="153"/>
      <c r="F111" s="152"/>
      <c r="G111" s="154">
        <f>SUM(G78,G108)</f>
        <v>180</v>
      </c>
      <c r="H111" s="152"/>
      <c r="I111" s="155"/>
      <c r="J111" s="155"/>
      <c r="K111" s="155"/>
      <c r="L111" s="155"/>
      <c r="M111" s="155"/>
      <c r="N111" s="153"/>
      <c r="O111" s="424">
        <f>SUM(O78,O108)</f>
        <v>30</v>
      </c>
      <c r="P111" s="425"/>
      <c r="Q111" s="426">
        <f>SUM(Q78,Q108)</f>
        <v>30</v>
      </c>
      <c r="R111" s="427"/>
      <c r="S111" s="424">
        <f>SUM(S78,S108)</f>
        <v>30</v>
      </c>
      <c r="T111" s="425"/>
      <c r="U111" s="426">
        <f>SUM(U78,U108)</f>
        <v>30</v>
      </c>
      <c r="V111" s="427"/>
      <c r="W111" s="424">
        <f>SUM(W78,W108)</f>
        <v>30</v>
      </c>
      <c r="X111" s="425"/>
      <c r="Y111" s="428">
        <f>SUM(Y78,Y108)</f>
        <v>30</v>
      </c>
      <c r="Z111" s="425"/>
    </row>
    <row r="112" spans="1:26" ht="12.75" customHeight="1">
      <c r="A112" s="265"/>
      <c r="B112" s="280" t="s">
        <v>148</v>
      </c>
      <c r="C112" s="180"/>
      <c r="D112" s="149"/>
      <c r="E112" s="142"/>
      <c r="F112" s="150">
        <f>SUM(F68)</f>
        <v>960</v>
      </c>
      <c r="G112" s="151"/>
      <c r="H112" s="149"/>
      <c r="I112" s="143"/>
      <c r="J112" s="149"/>
      <c r="K112" s="143"/>
      <c r="L112" s="143"/>
      <c r="M112" s="149"/>
      <c r="N112" s="142"/>
      <c r="O112" s="297"/>
      <c r="P112" s="298"/>
      <c r="Q112" s="300">
        <f>SUM(R68:R72)</f>
        <v>160</v>
      </c>
      <c r="R112" s="301"/>
      <c r="S112" s="297">
        <f>T68</f>
        <v>160</v>
      </c>
      <c r="T112" s="298"/>
      <c r="U112" s="300">
        <f>SUM(V68:V72)</f>
        <v>160</v>
      </c>
      <c r="V112" s="301"/>
      <c r="W112" s="297">
        <f>X68</f>
        <v>320</v>
      </c>
      <c r="X112" s="298"/>
      <c r="Y112" s="302">
        <f>SUM(Z68:Z72)</f>
        <v>160</v>
      </c>
      <c r="Z112" s="298"/>
    </row>
    <row r="113" spans="1:26" ht="10.5">
      <c r="A113" s="265"/>
      <c r="B113" s="281" t="s">
        <v>149</v>
      </c>
      <c r="C113" s="182"/>
      <c r="D113" s="156"/>
      <c r="E113" s="157"/>
      <c r="F113" s="158"/>
      <c r="G113" s="153">
        <f>SUM(Q113:Z113)</f>
        <v>36</v>
      </c>
      <c r="H113" s="156"/>
      <c r="I113" s="159"/>
      <c r="J113" s="156"/>
      <c r="K113" s="159"/>
      <c r="L113" s="159"/>
      <c r="M113" s="156"/>
      <c r="N113" s="157"/>
      <c r="O113" s="429"/>
      <c r="P113" s="430"/>
      <c r="Q113" s="431">
        <f>SUM(G68)</f>
        <v>6</v>
      </c>
      <c r="R113" s="432"/>
      <c r="S113" s="424">
        <f>SUM(G69)</f>
        <v>6</v>
      </c>
      <c r="T113" s="425"/>
      <c r="U113" s="431">
        <f>SUM(G69)</f>
        <v>6</v>
      </c>
      <c r="V113" s="432"/>
      <c r="W113" s="424">
        <f>SUM(G71)</f>
        <v>12</v>
      </c>
      <c r="X113" s="425"/>
      <c r="Y113" s="433">
        <f>SUM(G72)</f>
        <v>6</v>
      </c>
      <c r="Z113" s="430"/>
    </row>
    <row r="114" spans="1:26" ht="10.5">
      <c r="A114" s="265"/>
      <c r="B114" s="279" t="s">
        <v>153</v>
      </c>
      <c r="C114" s="181"/>
      <c r="D114" s="161"/>
      <c r="E114" s="153"/>
      <c r="F114" s="152"/>
      <c r="G114" s="151">
        <v>36</v>
      </c>
      <c r="H114" s="161"/>
      <c r="I114" s="155"/>
      <c r="J114" s="161"/>
      <c r="K114" s="155"/>
      <c r="L114" s="155"/>
      <c r="M114" s="161"/>
      <c r="N114" s="160"/>
      <c r="O114" s="424"/>
      <c r="P114" s="425"/>
      <c r="Q114" s="426"/>
      <c r="R114" s="427"/>
      <c r="S114" s="161"/>
      <c r="T114" s="256"/>
      <c r="U114" s="426"/>
      <c r="V114" s="427"/>
      <c r="W114" s="161"/>
      <c r="X114" s="256"/>
      <c r="Y114" s="428"/>
      <c r="Z114" s="425"/>
    </row>
    <row r="115" spans="1:26" ht="12">
      <c r="A115" s="265"/>
      <c r="B115" s="280" t="s">
        <v>198</v>
      </c>
      <c r="C115" s="180"/>
      <c r="D115" s="149"/>
      <c r="E115" s="142"/>
      <c r="F115" s="150">
        <f>SUM(F76,F107)</f>
        <v>1260</v>
      </c>
      <c r="G115" s="151"/>
      <c r="H115" s="149"/>
      <c r="I115" s="143"/>
      <c r="J115" s="149"/>
      <c r="K115" s="143"/>
      <c r="L115" s="143"/>
      <c r="M115" s="149"/>
      <c r="N115" s="142"/>
      <c r="O115" s="297">
        <f>SUM(O76:P76)</f>
        <v>60</v>
      </c>
      <c r="P115" s="435"/>
      <c r="Q115" s="300">
        <f>SUM(Q76:R76)</f>
        <v>220</v>
      </c>
      <c r="R115" s="436"/>
      <c r="S115" s="297">
        <f>SUM(S76,T76)</f>
        <v>160</v>
      </c>
      <c r="T115" s="435"/>
      <c r="U115" s="300">
        <f>SUM(U76,V76)</f>
        <v>175</v>
      </c>
      <c r="V115" s="436"/>
      <c r="W115" s="297">
        <f>SUM(W76:X76,W106,X106)</f>
        <v>395</v>
      </c>
      <c r="X115" s="298"/>
      <c r="Y115" s="302">
        <f>SUM(Y76,Z76,Y106:Z106)</f>
        <v>250</v>
      </c>
      <c r="Z115" s="298"/>
    </row>
    <row r="116" spans="1:26" ht="21">
      <c r="A116" s="265"/>
      <c r="B116" s="279" t="s">
        <v>199</v>
      </c>
      <c r="C116" s="181"/>
      <c r="D116" s="161"/>
      <c r="E116" s="153"/>
      <c r="F116" s="152"/>
      <c r="G116" s="154">
        <f>SUM(G76,G108)</f>
        <v>77</v>
      </c>
      <c r="H116" s="161"/>
      <c r="I116" s="155"/>
      <c r="J116" s="161"/>
      <c r="K116" s="155"/>
      <c r="L116" s="155"/>
      <c r="M116" s="161"/>
      <c r="N116" s="153"/>
      <c r="O116" s="424">
        <f>SUM(G74:G74)</f>
        <v>4</v>
      </c>
      <c r="P116" s="443"/>
      <c r="Q116" s="426">
        <f>SUM(G68)</f>
        <v>6</v>
      </c>
      <c r="R116" s="434"/>
      <c r="S116" s="424">
        <f>G69</f>
        <v>6</v>
      </c>
      <c r="T116" s="443"/>
      <c r="U116" s="426">
        <f>SUM(G65+G70)</f>
        <v>8</v>
      </c>
      <c r="V116" s="434"/>
      <c r="W116" s="424">
        <f>SUM(G66,G71,G75,G96:G99)</f>
        <v>25</v>
      </c>
      <c r="X116" s="425"/>
      <c r="Y116" s="428">
        <f>SUM(G67,G72,G100:G105)</f>
        <v>24</v>
      </c>
      <c r="Z116" s="425"/>
    </row>
    <row r="117" spans="1:26" ht="10.5" thickBot="1">
      <c r="A117" s="265"/>
      <c r="B117" s="282" t="s">
        <v>53</v>
      </c>
      <c r="C117" s="183"/>
      <c r="D117" s="162"/>
      <c r="E117" s="163"/>
      <c r="F117" s="162"/>
      <c r="G117" s="163"/>
      <c r="H117" s="162"/>
      <c r="I117" s="164"/>
      <c r="J117" s="162"/>
      <c r="K117" s="164"/>
      <c r="L117" s="164"/>
      <c r="M117" s="162"/>
      <c r="N117" s="163"/>
      <c r="O117" s="437">
        <v>2</v>
      </c>
      <c r="P117" s="438"/>
      <c r="Q117" s="439">
        <v>3</v>
      </c>
      <c r="R117" s="440"/>
      <c r="S117" s="437">
        <v>1</v>
      </c>
      <c r="T117" s="438"/>
      <c r="U117" s="439"/>
      <c r="V117" s="439"/>
      <c r="W117" s="437"/>
      <c r="X117" s="438"/>
      <c r="Y117" s="441"/>
      <c r="Z117" s="442"/>
    </row>
    <row r="118" spans="2:26" ht="6.75" customHeight="1">
      <c r="B118" s="8"/>
      <c r="C118" s="8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1"/>
    </row>
    <row r="119" spans="2:26" ht="12.75" customHeight="1">
      <c r="B119" s="299" t="s">
        <v>180</v>
      </c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</row>
    <row r="120" spans="2:26" ht="12.75" customHeight="1">
      <c r="B120" s="83" t="s">
        <v>194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2:26" ht="12.75" customHeight="1">
      <c r="B121" s="299" t="s">
        <v>195</v>
      </c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</row>
    <row r="122" spans="2:26" ht="12.75" customHeight="1">
      <c r="B122" s="299" t="s">
        <v>196</v>
      </c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</row>
    <row r="123" spans="2:26" ht="12.75" customHeight="1">
      <c r="B123" s="299" t="s">
        <v>197</v>
      </c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</row>
    <row r="124" ht="9.75">
      <c r="B124" s="70"/>
    </row>
    <row r="125" ht="9.75">
      <c r="B125" s="82"/>
    </row>
    <row r="139" spans="2:26" ht="11.25">
      <c r="B139" s="399"/>
      <c r="C139" s="399"/>
      <c r="D139" s="399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399"/>
      <c r="S139" s="399"/>
      <c r="T139" s="399"/>
      <c r="U139" s="399"/>
      <c r="V139" s="399"/>
      <c r="W139" s="399"/>
      <c r="X139" s="399"/>
      <c r="Y139" s="399"/>
      <c r="Z139" s="399"/>
    </row>
    <row r="140" spans="2:26" ht="11.25">
      <c r="B140" s="399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</row>
  </sheetData>
  <sheetProtection/>
  <mergeCells count="262">
    <mergeCell ref="U73:U74"/>
    <mergeCell ref="V73:V74"/>
    <mergeCell ref="W73:W74"/>
    <mergeCell ref="X73:X74"/>
    <mergeCell ref="Y73:Y74"/>
    <mergeCell ref="Z73:Z74"/>
    <mergeCell ref="O73:O74"/>
    <mergeCell ref="P73:P74"/>
    <mergeCell ref="Q73:Q74"/>
    <mergeCell ref="R73:R74"/>
    <mergeCell ref="S73:S74"/>
    <mergeCell ref="T73:T74"/>
    <mergeCell ref="I73:I74"/>
    <mergeCell ref="J73:J74"/>
    <mergeCell ref="K73:K74"/>
    <mergeCell ref="L73:L74"/>
    <mergeCell ref="M73:M74"/>
    <mergeCell ref="N73:N74"/>
    <mergeCell ref="B73:B74"/>
    <mergeCell ref="C73:C74"/>
    <mergeCell ref="D73:D74"/>
    <mergeCell ref="E73:E74"/>
    <mergeCell ref="F73:F74"/>
    <mergeCell ref="H73:H74"/>
    <mergeCell ref="W17:W18"/>
    <mergeCell ref="X17:X18"/>
    <mergeCell ref="Y17:Y18"/>
    <mergeCell ref="Z17:Z18"/>
    <mergeCell ref="W113:X113"/>
    <mergeCell ref="S113:T113"/>
    <mergeCell ref="U110:V110"/>
    <mergeCell ref="Y110:Z110"/>
    <mergeCell ref="W110:X110"/>
    <mergeCell ref="S52:T52"/>
    <mergeCell ref="Y116:Z116"/>
    <mergeCell ref="O117:P117"/>
    <mergeCell ref="Q117:R117"/>
    <mergeCell ref="S117:T117"/>
    <mergeCell ref="U117:V117"/>
    <mergeCell ref="W117:X117"/>
    <mergeCell ref="Y117:Z117"/>
    <mergeCell ref="O116:P116"/>
    <mergeCell ref="Q116:R116"/>
    <mergeCell ref="S116:T116"/>
    <mergeCell ref="U116:V116"/>
    <mergeCell ref="W116:X116"/>
    <mergeCell ref="O115:P115"/>
    <mergeCell ref="Q115:R115"/>
    <mergeCell ref="S115:T115"/>
    <mergeCell ref="U115:V115"/>
    <mergeCell ref="W115:X115"/>
    <mergeCell ref="O113:P113"/>
    <mergeCell ref="Q113:R113"/>
    <mergeCell ref="U113:V113"/>
    <mergeCell ref="Y113:Z113"/>
    <mergeCell ref="O114:P114"/>
    <mergeCell ref="Q114:R114"/>
    <mergeCell ref="U114:V114"/>
    <mergeCell ref="Y114:Z114"/>
    <mergeCell ref="O111:P111"/>
    <mergeCell ref="Q111:R111"/>
    <mergeCell ref="U111:V111"/>
    <mergeCell ref="Y111:Z111"/>
    <mergeCell ref="S111:T111"/>
    <mergeCell ref="W111:X111"/>
    <mergeCell ref="O108:P108"/>
    <mergeCell ref="Q108:R108"/>
    <mergeCell ref="S108:T108"/>
    <mergeCell ref="U108:V108"/>
    <mergeCell ref="O107:P107"/>
    <mergeCell ref="Q107:R107"/>
    <mergeCell ref="O110:P110"/>
    <mergeCell ref="Q110:R110"/>
    <mergeCell ref="S110:T110"/>
    <mergeCell ref="B51:B53"/>
    <mergeCell ref="C51:C53"/>
    <mergeCell ref="D51:E51"/>
    <mergeCell ref="F51:F53"/>
    <mergeCell ref="G51:G53"/>
    <mergeCell ref="H51:N51"/>
    <mergeCell ref="O51:R51"/>
    <mergeCell ref="U52:V52"/>
    <mergeCell ref="Y108:Z108"/>
    <mergeCell ref="W94:X94"/>
    <mergeCell ref="Y94:Z94"/>
    <mergeCell ref="W108:X108"/>
    <mergeCell ref="S107:T107"/>
    <mergeCell ref="U107:V107"/>
    <mergeCell ref="W107:X107"/>
    <mergeCell ref="Y107:Z107"/>
    <mergeCell ref="B79:Z79"/>
    <mergeCell ref="M52:M53"/>
    <mergeCell ref="N52:N53"/>
    <mergeCell ref="S51:V51"/>
    <mergeCell ref="O93:P93"/>
    <mergeCell ref="Q93:R93"/>
    <mergeCell ref="S93:T93"/>
    <mergeCell ref="U93:V93"/>
    <mergeCell ref="O81:R81"/>
    <mergeCell ref="S81:V81"/>
    <mergeCell ref="O52:P52"/>
    <mergeCell ref="D52:D53"/>
    <mergeCell ref="E52:E53"/>
    <mergeCell ref="H52:H53"/>
    <mergeCell ref="I52:I53"/>
    <mergeCell ref="J52:K52"/>
    <mergeCell ref="L52:L53"/>
    <mergeCell ref="Q82:R82"/>
    <mergeCell ref="S82:T82"/>
    <mergeCell ref="Y93:Z93"/>
    <mergeCell ref="W51:Z51"/>
    <mergeCell ref="W93:X93"/>
    <mergeCell ref="W52:X52"/>
    <mergeCell ref="W82:X82"/>
    <mergeCell ref="Q52:R52"/>
    <mergeCell ref="Y52:Z52"/>
    <mergeCell ref="U82:V82"/>
    <mergeCell ref="O94:P94"/>
    <mergeCell ref="Q94:R94"/>
    <mergeCell ref="S94:T94"/>
    <mergeCell ref="U94:V94"/>
    <mergeCell ref="B17:B18"/>
    <mergeCell ref="C17:C18"/>
    <mergeCell ref="D17:D18"/>
    <mergeCell ref="E17:E18"/>
    <mergeCell ref="F17:F18"/>
    <mergeCell ref="O82:P82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81:Z81"/>
    <mergeCell ref="D82:D83"/>
    <mergeCell ref="E82:E83"/>
    <mergeCell ref="H82:H83"/>
    <mergeCell ref="I82:I83"/>
    <mergeCell ref="J82:K82"/>
    <mergeCell ref="Y82:Z82"/>
    <mergeCell ref="L82:L83"/>
    <mergeCell ref="M82:M83"/>
    <mergeCell ref="N82:N83"/>
    <mergeCell ref="B140:Z140"/>
    <mergeCell ref="B139:Z139"/>
    <mergeCell ref="B119:Z119"/>
    <mergeCell ref="B81:B83"/>
    <mergeCell ref="C81:C83"/>
    <mergeCell ref="D81:E81"/>
    <mergeCell ref="F81:F83"/>
    <mergeCell ref="G81:G83"/>
    <mergeCell ref="H81:N81"/>
    <mergeCell ref="B1:Z1"/>
    <mergeCell ref="B2:Z2"/>
    <mergeCell ref="B3:Z3"/>
    <mergeCell ref="W9:X9"/>
    <mergeCell ref="W8:Z8"/>
    <mergeCell ref="U9:V9"/>
    <mergeCell ref="Q9:R9"/>
    <mergeCell ref="S9:T9"/>
    <mergeCell ref="E9:E10"/>
    <mergeCell ref="F8:F10"/>
    <mergeCell ref="S8:V8"/>
    <mergeCell ref="N9:N10"/>
    <mergeCell ref="O9:P9"/>
    <mergeCell ref="G8:G10"/>
    <mergeCell ref="H8:N8"/>
    <mergeCell ref="J9:K9"/>
    <mergeCell ref="O8:R8"/>
    <mergeCell ref="B7:Z7"/>
    <mergeCell ref="Y9:Z9"/>
    <mergeCell ref="H9:H10"/>
    <mergeCell ref="I9:I10"/>
    <mergeCell ref="L9:L10"/>
    <mergeCell ref="B8:B10"/>
    <mergeCell ref="M9:M10"/>
    <mergeCell ref="C8:C10"/>
    <mergeCell ref="D8:E8"/>
    <mergeCell ref="D9:D10"/>
    <mergeCell ref="O78:P78"/>
    <mergeCell ref="Q78:R78"/>
    <mergeCell ref="S78:T78"/>
    <mergeCell ref="U78:V78"/>
    <mergeCell ref="W78:X78"/>
    <mergeCell ref="Y78:Z78"/>
    <mergeCell ref="O77:P77"/>
    <mergeCell ref="Q77:R77"/>
    <mergeCell ref="S77:T77"/>
    <mergeCell ref="U77:V77"/>
    <mergeCell ref="W77:X77"/>
    <mergeCell ref="Y77:Z77"/>
    <mergeCell ref="J68:J72"/>
    <mergeCell ref="K68:K72"/>
    <mergeCell ref="L68:L72"/>
    <mergeCell ref="M68:M72"/>
    <mergeCell ref="R68:R72"/>
    <mergeCell ref="S68:S72"/>
    <mergeCell ref="Z68:Z72"/>
    <mergeCell ref="W68:W72"/>
    <mergeCell ref="X68:X72"/>
    <mergeCell ref="Y68:Y72"/>
    <mergeCell ref="B68:B72"/>
    <mergeCell ref="C68:C72"/>
    <mergeCell ref="D68:D72"/>
    <mergeCell ref="E68:E72"/>
    <mergeCell ref="F68:F72"/>
    <mergeCell ref="H68:H72"/>
    <mergeCell ref="N65:N67"/>
    <mergeCell ref="Q65:Q67"/>
    <mergeCell ref="U65:U67"/>
    <mergeCell ref="X65:X67"/>
    <mergeCell ref="Y65:Y67"/>
    <mergeCell ref="Z65:Z67"/>
    <mergeCell ref="I68:I72"/>
    <mergeCell ref="V65:V67"/>
    <mergeCell ref="N68:N72"/>
    <mergeCell ref="O68:O72"/>
    <mergeCell ref="P68:P72"/>
    <mergeCell ref="Q68:Q72"/>
    <mergeCell ref="U68:U72"/>
    <mergeCell ref="V68:V72"/>
    <mergeCell ref="T68:T72"/>
    <mergeCell ref="T65:T67"/>
    <mergeCell ref="B4:Z4"/>
    <mergeCell ref="B6:Z6"/>
    <mergeCell ref="B5:Z5"/>
    <mergeCell ref="W65:W67"/>
    <mergeCell ref="F65:F67"/>
    <mergeCell ref="H65:H67"/>
    <mergeCell ref="L65:L67"/>
    <mergeCell ref="M65:M67"/>
    <mergeCell ref="R65:R67"/>
    <mergeCell ref="S65:S67"/>
    <mergeCell ref="B80:Z80"/>
    <mergeCell ref="I65:I67"/>
    <mergeCell ref="J65:J67"/>
    <mergeCell ref="K65:K67"/>
    <mergeCell ref="O65:O67"/>
    <mergeCell ref="P65:P67"/>
    <mergeCell ref="B65:B67"/>
    <mergeCell ref="C65:C67"/>
    <mergeCell ref="D65:D67"/>
    <mergeCell ref="E65:E67"/>
    <mergeCell ref="W112:X112"/>
    <mergeCell ref="B121:Z121"/>
    <mergeCell ref="B123:Z123"/>
    <mergeCell ref="B122:Z122"/>
    <mergeCell ref="O112:P112"/>
    <mergeCell ref="Q112:R112"/>
    <mergeCell ref="S112:T112"/>
    <mergeCell ref="U112:V112"/>
    <mergeCell ref="Y112:Z112"/>
    <mergeCell ref="Y115:Z115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perSize="9" scale="84" r:id="rId1"/>
  <rowBreaks count="2" manualBreakCount="2">
    <brk id="49" max="26" man="1"/>
    <brk id="79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2019-03-14T11:19:19Z</cp:lastPrinted>
  <dcterms:created xsi:type="dcterms:W3CDTF">1997-02-26T13:46:56Z</dcterms:created>
  <dcterms:modified xsi:type="dcterms:W3CDTF">2019-03-18T10:45:58Z</dcterms:modified>
  <cp:category/>
  <cp:version/>
  <cp:contentType/>
  <cp:contentStatus/>
</cp:coreProperties>
</file>