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50"/>
  </bookViews>
  <sheets>
    <sheet name="Praca socjalna II stopnia ST" sheetId="5" r:id="rId1"/>
  </sheets>
  <definedNames>
    <definedName name="_xlnm.Print_Area" localSheetId="0">'Praca socjalna II stopnia ST'!$A$1:$W$105</definedName>
  </definedNames>
  <calcPr calcId="162913"/>
</workbook>
</file>

<file path=xl/calcChain.xml><?xml version="1.0" encoding="utf-8"?>
<calcChain xmlns="http://schemas.openxmlformats.org/spreadsheetml/2006/main">
  <c r="K43" i="5" l="1"/>
  <c r="U33" i="5" l="1"/>
  <c r="T33" i="5"/>
  <c r="R33" i="5"/>
  <c r="Q33" i="5"/>
  <c r="N33" i="5"/>
  <c r="F33" i="5"/>
  <c r="F44" i="5" s="1"/>
  <c r="E33" i="5"/>
  <c r="N94" i="5" l="1"/>
  <c r="G33" i="5" l="1"/>
  <c r="I33" i="5"/>
  <c r="N95" i="5"/>
  <c r="Q90" i="5"/>
  <c r="F90" i="5"/>
  <c r="Q89" i="5"/>
  <c r="I89" i="5"/>
  <c r="E89" i="5"/>
  <c r="Q82" i="5"/>
  <c r="F82" i="5"/>
  <c r="Q81" i="5"/>
  <c r="I81" i="5"/>
  <c r="E81" i="5"/>
  <c r="Q74" i="5"/>
  <c r="F74" i="5"/>
  <c r="Q73" i="5"/>
  <c r="I73" i="5"/>
  <c r="E73" i="5"/>
  <c r="Q66" i="5"/>
  <c r="F66" i="5"/>
  <c r="Q65" i="5"/>
  <c r="I65" i="5"/>
  <c r="E65" i="5"/>
  <c r="Q58" i="5"/>
  <c r="T95" i="5" s="1"/>
  <c r="F58" i="5"/>
  <c r="Q57" i="5"/>
  <c r="I57" i="5"/>
  <c r="E57" i="5"/>
  <c r="T43" i="5"/>
  <c r="Q43" i="5"/>
  <c r="N43" i="5"/>
  <c r="N93" i="5" s="1"/>
  <c r="N97" i="5" s="1"/>
  <c r="K93" i="5"/>
  <c r="K97" i="5" s="1"/>
  <c r="V27" i="5"/>
  <c r="S27" i="5"/>
  <c r="P27" i="5"/>
  <c r="M27" i="5"/>
  <c r="J27" i="5"/>
  <c r="F27" i="5"/>
  <c r="E27" i="5"/>
  <c r="U18" i="5"/>
  <c r="R18" i="5"/>
  <c r="O18" i="5"/>
  <c r="N18" i="5"/>
  <c r="K18" i="5"/>
  <c r="I18" i="5"/>
  <c r="G18" i="5"/>
  <c r="F18" i="5"/>
  <c r="E18" i="5"/>
  <c r="L8" i="5"/>
  <c r="K8" i="5"/>
  <c r="I8" i="5"/>
  <c r="G8" i="5"/>
  <c r="F8" i="5"/>
  <c r="E8" i="5"/>
  <c r="K42" i="5" l="1"/>
  <c r="Q93" i="5"/>
  <c r="E98" i="5"/>
  <c r="E42" i="5"/>
  <c r="E92" i="5" s="1"/>
  <c r="F43" i="5"/>
  <c r="G42" i="5"/>
  <c r="G92" i="5" s="1"/>
  <c r="T42" i="5"/>
  <c r="T96" i="5" s="1"/>
  <c r="I42" i="5"/>
  <c r="I92" i="5" s="1"/>
  <c r="N42" i="5"/>
  <c r="Q94" i="5"/>
  <c r="T94" i="5"/>
  <c r="Q42" i="5"/>
  <c r="Q96" i="5" s="1"/>
  <c r="J42" i="5"/>
  <c r="J92" i="5" s="1"/>
  <c r="T93" i="5"/>
  <c r="T97" i="5"/>
  <c r="K92" i="5"/>
  <c r="K96" i="5" s="1"/>
  <c r="F93" i="5"/>
  <c r="N92" i="5"/>
  <c r="N96" i="5" s="1"/>
  <c r="Q95" i="5"/>
  <c r="Q97" i="5" s="1"/>
  <c r="T92" i="5" l="1"/>
  <c r="E94" i="5"/>
  <c r="Q92" i="5"/>
  <c r="E96" i="5"/>
  <c r="F95" i="5"/>
  <c r="F97" i="5" l="1"/>
</calcChain>
</file>

<file path=xl/sharedStrings.xml><?xml version="1.0" encoding="utf-8"?>
<sst xmlns="http://schemas.openxmlformats.org/spreadsheetml/2006/main" count="251" uniqueCount="154">
  <si>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</si>
  <si>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</si>
  <si>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</si>
  <si>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</si>
  <si>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</si>
  <si>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</si>
  <si>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</si>
  <si>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</si>
  <si>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I</t>
  </si>
  <si>
    <t>sem. II</t>
  </si>
  <si>
    <t>sem. III</t>
  </si>
  <si>
    <t>sem. IV</t>
  </si>
  <si>
    <t>Liczba godz.</t>
  </si>
  <si>
    <t>W/K</t>
  </si>
  <si>
    <t>E</t>
  </si>
  <si>
    <t>Zo</t>
  </si>
  <si>
    <t>STACJONARNE STUDIA II STOPNIA, profil OGÓLNOAKADEMICKI</t>
  </si>
  <si>
    <t>Przedmioty dla kierunku</t>
  </si>
  <si>
    <t>Metody badań społecznych</t>
  </si>
  <si>
    <t>o1.1</t>
  </si>
  <si>
    <t>o1.3</t>
  </si>
  <si>
    <t>o1.4</t>
  </si>
  <si>
    <t>o1.5</t>
  </si>
  <si>
    <t>o2.1</t>
  </si>
  <si>
    <t>o2.2</t>
  </si>
  <si>
    <t>o2.3</t>
  </si>
  <si>
    <t>o2.4</t>
  </si>
  <si>
    <t>o2.5</t>
  </si>
  <si>
    <t>o2.7</t>
  </si>
  <si>
    <t>ow3</t>
  </si>
  <si>
    <t>Z</t>
  </si>
  <si>
    <t>Licza obowiązkowych egzaminów</t>
  </si>
  <si>
    <t>Liczba obowiązkowych egzaminów</t>
  </si>
  <si>
    <t>A:  Przedmioty podstawowe: współczesne źródła i konteksty teoretyczne pracy socjalnej</t>
  </si>
  <si>
    <t>Filozoficzne źródła pracy socjalnej i polityki społecznej</t>
  </si>
  <si>
    <t>Współczesne dyskursy socjologiczne</t>
  </si>
  <si>
    <t>Współczesne nurty pedagogiki społecznej</t>
  </si>
  <si>
    <t>Etyczne dylematy pracy socjalnej</t>
  </si>
  <si>
    <t>Elementy psychologii społecznej, rozwojowej i klinicznej dla pracy socjalnej</t>
  </si>
  <si>
    <t>Problemy pracy socjalnej w świetle współczesnych dyskursów ekonomicznych i społecznych</t>
  </si>
  <si>
    <t>Prawne aspekty pracy socjalnej i systemu zabezpieczenia społecznego oraz prawa administracyjnego</t>
  </si>
  <si>
    <t>o1.6</t>
  </si>
  <si>
    <t>o1.7</t>
  </si>
  <si>
    <t>o1.8</t>
  </si>
  <si>
    <t>2Zo</t>
  </si>
  <si>
    <t>3Zo</t>
  </si>
  <si>
    <t>B:  Przedmioty kierunkowe: praca socjalna - aktualne pola profesji i praktyki badawczej</t>
  </si>
  <si>
    <t>Polityka społeczna a praca socjalna</t>
  </si>
  <si>
    <t>Współczesne teorie i modele pracy socjalnej</t>
  </si>
  <si>
    <t>Antropologia zmiany</t>
  </si>
  <si>
    <t>Międzygeneracyjna praca socjalna w środowisku lokalnym</t>
  </si>
  <si>
    <t>Praca socjalna w perspektywie międzynarodowej</t>
  </si>
  <si>
    <t>Superwizja w pracy socjalnej</t>
  </si>
  <si>
    <t>Praktyki wykluczania a efektywna komunikacja</t>
  </si>
  <si>
    <t>Problematyka i profilaktyka wypalenia zawodowego służb społecznych</t>
  </si>
  <si>
    <t>o 2</t>
  </si>
  <si>
    <t>o2.6</t>
  </si>
  <si>
    <t>o2.8</t>
  </si>
  <si>
    <t>C1.1</t>
  </si>
  <si>
    <t>C1.2</t>
  </si>
  <si>
    <t>C1.3</t>
  </si>
  <si>
    <t>C1.4</t>
  </si>
  <si>
    <t>5Zo</t>
  </si>
  <si>
    <t>o1.9</t>
  </si>
  <si>
    <t>o1</t>
  </si>
  <si>
    <t>ow3.1</t>
  </si>
  <si>
    <t>ow3.3</t>
  </si>
  <si>
    <t>ow3.4</t>
  </si>
  <si>
    <t>2Z</t>
  </si>
  <si>
    <t>Rodzina w zmieniającym się dyskursie nauk społecznych</t>
  </si>
  <si>
    <t>Nowoczesne narzędzia w pracy asystenta rodziny</t>
  </si>
  <si>
    <t>Komunikacja interpersonalna i mediacje w pracy z rodziną</t>
  </si>
  <si>
    <t>Czas wolny jako narzędzie zmiany</t>
  </si>
  <si>
    <t>Zarządzanie projektami w pracy z rodziną</t>
  </si>
  <si>
    <t>Ja, animator społeczny</t>
  </si>
  <si>
    <t>Organizowanie społeczności lokalnej</t>
  </si>
  <si>
    <t>Rozwój lokalny jako cel organizowania społeczności lokalnej</t>
  </si>
  <si>
    <t>Innowacje w pracy organizatora społeczności lokalnej</t>
  </si>
  <si>
    <t>Zarządzanie projektami w pracy środowiskowej</t>
  </si>
  <si>
    <t>Problematyka senioralna w pracy socjalnej</t>
  </si>
  <si>
    <t>Jakość życia seniorów - wyzwania społeczno-pedagogiczne</t>
  </si>
  <si>
    <t>Psychologia starzenia się i przemijania</t>
  </si>
  <si>
    <t>Biografia jako metoda aktywizacji seniora</t>
  </si>
  <si>
    <t>Zarządzanie projektami w polityce senioralnej</t>
  </si>
  <si>
    <t>Praca socjalna i terapia na rzecz osób z uzależnieniem</t>
  </si>
  <si>
    <t>Funkcjonowanie rodziny z osobą z uzależnieniem</t>
  </si>
  <si>
    <t>Osoby z zaburzeniem psychicznym w środowisku lokalnym</t>
  </si>
  <si>
    <t>Polityka społeczna i wsparcie rodzin z osobą z zaburzeniem psychicznym</t>
  </si>
  <si>
    <t>Zarządzanie projektami w pracy na rzecz osób z zaburzeniem psychicznym i uzależnieniem</t>
  </si>
  <si>
    <t>Zarządzanie w systemie pomocy i integracji społecznej</t>
  </si>
  <si>
    <t>Nowatorskie zastosowania metody grupowej w pracy socjalnej</t>
  </si>
  <si>
    <t>Nowe trendy w pieczy zastępczej i procesie usamodzielniania</t>
  </si>
  <si>
    <t>Zarządzanie projektami w innowacjach społecznych</t>
  </si>
  <si>
    <t>sem. III lub IV</t>
  </si>
  <si>
    <t>C1.5</t>
  </si>
  <si>
    <t>C2.1</t>
  </si>
  <si>
    <t>C2.2</t>
  </si>
  <si>
    <t>C2.3</t>
  </si>
  <si>
    <t>C2.4</t>
  </si>
  <si>
    <t>C2.5</t>
  </si>
  <si>
    <t>C3.1</t>
  </si>
  <si>
    <t>C3.2</t>
  </si>
  <si>
    <t>C3.3</t>
  </si>
  <si>
    <t>C3.4</t>
  </si>
  <si>
    <t>C3.5</t>
  </si>
  <si>
    <t>C4.1</t>
  </si>
  <si>
    <t>C4.2</t>
  </si>
  <si>
    <t>C4.3</t>
  </si>
  <si>
    <t>C4.4</t>
  </si>
  <si>
    <t>C4.5</t>
  </si>
  <si>
    <t>C5.1</t>
  </si>
  <si>
    <t>C5.2</t>
  </si>
  <si>
    <t>C5.3</t>
  </si>
  <si>
    <t>C5.4</t>
  </si>
  <si>
    <t>C5.5</t>
  </si>
  <si>
    <r>
      <t xml:space="preserve">Kierunek: PRACA SOCJALNA - PLAN STUDIÓW OD ROKU AKADEMICKIEGO 2019-2020                                     </t>
    </r>
    <r>
      <rPr>
        <b/>
        <sz val="9"/>
        <color rgb="FFFF0000"/>
        <rFont val="Arial CE"/>
        <charset val="238"/>
      </rPr>
      <t xml:space="preserve"> </t>
    </r>
  </si>
  <si>
    <t xml:space="preserve">W przypadku liczby kandydatów przekraczającej liczbę miejsc przeznaczonych dla danego modułu fakultatywnego, kryterium wyboru stanowi średnia ocen ze wszystkich zaliczeń i egzaminów, uzyskana po I semestrze studiów.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</si>
  <si>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 umiejscowieniu danego modułu fakultatywnego w semestrze III lub IV decyduje Rada programowa kierunku (najpóźniej do dnia 30 kwietnia w semestrze drugim).</t>
  </si>
  <si>
    <t>W - wykłady, K - konwersatorium, Ćw - ćwiczenia, S - seminarium, o - zajęcia obowiązkowe, ow - zajęcia ograniczonego wyboru, w - zajęcia do wyboru</t>
  </si>
  <si>
    <t>Liczba godzin praktyk zawodowych</t>
  </si>
  <si>
    <t>Liczba punktów ECTS z zajęć z bezpośrednim udziałem nauczycieli</t>
  </si>
  <si>
    <t>Innowacje: ekonomia społeczna</t>
  </si>
  <si>
    <t>Sem. zimowy</t>
  </si>
  <si>
    <t>rok I   2019/20</t>
  </si>
  <si>
    <t>E,Zo</t>
  </si>
  <si>
    <t>rok II   2020/21</t>
  </si>
  <si>
    <t>E,5Zo</t>
  </si>
  <si>
    <t>Fakultety</t>
  </si>
  <si>
    <t>C: Seminarium magisterskie</t>
  </si>
  <si>
    <t>D: Język obcy</t>
  </si>
  <si>
    <t>E: Przedmioty do wyboru</t>
  </si>
  <si>
    <r>
      <t>Moduły fakultatywne do wyboru</t>
    </r>
    <r>
      <rPr>
        <b/>
        <sz val="8"/>
        <rFont val="Calibri"/>
        <family val="2"/>
        <charset val="238"/>
      </rPr>
      <t>*</t>
    </r>
  </si>
  <si>
    <t xml:space="preserve">     Razem godzin zajęć dydaktycznych i praktyk</t>
  </si>
  <si>
    <t>Liczba punktów ECTS z przedmiotów do wyboru (E )</t>
  </si>
  <si>
    <t xml:space="preserve">     Razem punktów ECTS za zajęcia dydaktyczne i praktyki</t>
  </si>
  <si>
    <t xml:space="preserve">     Razem godzin zajęć dydaktycznych</t>
  </si>
  <si>
    <t>* Student wybiera dwa moduły fakultatywne. Warunkiem realizacji danego modułu jest liczebność studentów zgodna z Zarządzeniem rektora UG.</t>
  </si>
  <si>
    <t>F: Wprowadzenie do praktyki pracy socjalnej</t>
  </si>
  <si>
    <t>G: Praktyka zawodowa</t>
  </si>
  <si>
    <t>H1: Asystentura rodzin w pracy socjalnej</t>
  </si>
  <si>
    <t>H2: Organizowanie społeczności lokalnej w pracy socjalnej</t>
  </si>
  <si>
    <t>H3: Praca socjalna z seniorami</t>
  </si>
  <si>
    <t>H4: Praca socjalna z osobami z uzależnieniem i zaburzeniami psychicznymi</t>
  </si>
  <si>
    <t>H5: Innowacje w organizacji i zarządzaniu w pomocy społecznej</t>
  </si>
  <si>
    <t>Liczba godzin z przedmiotów dla kierunku (A,B,C,D,E,F) i praktyk (G)</t>
  </si>
  <si>
    <t>Liczba punktów ECTS z przedmiotów obowiązkowych (A,B,C,D,F) i praktyk (G)</t>
  </si>
  <si>
    <t>Liczba punktów ECTS z przedmiotów obowiązkowych, do wyboru i praktyk (A,B,C,D,E,F,G)</t>
  </si>
  <si>
    <t>Liczba godzin z przedmiotów do wyboru i dla modułów fakultatywnych (E,H)</t>
  </si>
  <si>
    <t>Liczba punktów ECTS z przedmiotów do wyboru i dla modułów fakultatywnych (E,H)</t>
  </si>
  <si>
    <t>2E,7Zo</t>
  </si>
  <si>
    <t>Liczba godzin z przedmiotów dla modułu</t>
  </si>
  <si>
    <t>Liczba punktów z przedmiotów dla modułu</t>
  </si>
  <si>
    <t>Liczba godzin z przedmiotów obowiązkowych, do wyboru i praktyk (A,B,C,D,E,F,G)</t>
  </si>
  <si>
    <t>Wykład na innym kierunku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</si>
</sst>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8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/>
    <xf numFmtId="0" fontId="2" fillId="2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2" xfId="0" applyFont="1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wrapText="1"/>
    </xf>
    <xf numFmtId="0" fontId="3" fillId="3" borderId="27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/>
    <xf numFmtId="0" fontId="3" fillId="4" borderId="31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5" fillId="4" borderId="5" xfId="0" applyFont="1" applyFill="1" applyBorder="1" applyAlignment="1"/>
    <xf numFmtId="0" fontId="2" fillId="4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/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wrapText="1"/>
    </xf>
    <xf numFmtId="0" fontId="2" fillId="3" borderId="29" xfId="0" applyFont="1" applyFill="1" applyBorder="1" applyAlignment="1">
      <alignment horizontal="center" wrapText="1"/>
    </xf>
    <xf numFmtId="0" fontId="2" fillId="3" borderId="32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/>
    </xf>
    <xf numFmtId="0" fontId="5" fillId="0" borderId="38" xfId="0" applyFont="1" applyBorder="1"/>
    <xf numFmtId="0" fontId="2" fillId="4" borderId="64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5" fillId="4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0" borderId="59" xfId="0" applyFont="1" applyFill="1" applyBorder="1" applyAlignment="1"/>
    <xf numFmtId="0" fontId="1" fillId="0" borderId="68" xfId="0" applyFont="1" applyFill="1" applyBorder="1"/>
    <xf numFmtId="0" fontId="1" fillId="0" borderId="74" xfId="0" applyFont="1" applyFill="1" applyBorder="1"/>
    <xf numFmtId="0" fontId="1" fillId="0" borderId="65" xfId="0" applyFont="1" applyFill="1" applyBorder="1"/>
    <xf numFmtId="0" fontId="1" fillId="0" borderId="64" xfId="0" applyFont="1" applyFill="1" applyBorder="1"/>
    <xf numFmtId="0" fontId="5" fillId="0" borderId="71" xfId="0" applyFont="1" applyFill="1" applyBorder="1" applyAlignment="1">
      <alignment horizontal="center"/>
    </xf>
    <xf numFmtId="0" fontId="1" fillId="0" borderId="75" xfId="0" applyFont="1" applyFill="1" applyBorder="1"/>
    <xf numFmtId="0" fontId="1" fillId="0" borderId="66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4" borderId="78" xfId="0" applyFont="1" applyFill="1" applyBorder="1" applyAlignment="1">
      <alignment horizontal="left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vertical="center" wrapText="1"/>
    </xf>
    <xf numFmtId="0" fontId="3" fillId="0" borderId="81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 wrapText="1"/>
    </xf>
    <xf numFmtId="0" fontId="2" fillId="2" borderId="80" xfId="0" applyFont="1" applyFill="1" applyBorder="1" applyAlignment="1">
      <alignment horizontal="left" vertical="center" wrapText="1"/>
    </xf>
    <xf numFmtId="0" fontId="3" fillId="0" borderId="81" xfId="0" applyFont="1" applyBorder="1" applyAlignment="1">
      <alignment vertical="top" wrapText="1"/>
    </xf>
    <xf numFmtId="0" fontId="3" fillId="0" borderId="81" xfId="0" applyFont="1" applyBorder="1" applyAlignment="1">
      <alignment wrapText="1"/>
    </xf>
    <xf numFmtId="0" fontId="5" fillId="4" borderId="62" xfId="0" applyFont="1" applyFill="1" applyBorder="1" applyAlignment="1">
      <alignment horizontal="left" vertical="center" wrapText="1"/>
    </xf>
    <xf numFmtId="0" fontId="3" fillId="2" borderId="80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left" vertical="center" wrapText="1"/>
    </xf>
    <xf numFmtId="0" fontId="2" fillId="4" borderId="80" xfId="0" applyFont="1" applyFill="1" applyBorder="1" applyAlignment="1">
      <alignment horizontal="left" vertical="center" wrapText="1"/>
    </xf>
    <xf numFmtId="0" fontId="2" fillId="4" borderId="84" xfId="0" applyFont="1" applyFill="1" applyBorder="1" applyAlignment="1">
      <alignment horizontal="left" vertical="center" wrapText="1"/>
    </xf>
    <xf numFmtId="0" fontId="2" fillId="4" borderId="81" xfId="0" applyFont="1" applyFill="1" applyBorder="1" applyAlignment="1">
      <alignment horizontal="left" vertical="center" wrapText="1"/>
    </xf>
    <xf numFmtId="0" fontId="2" fillId="3" borderId="62" xfId="0" applyFont="1" applyFill="1" applyBorder="1" applyAlignment="1">
      <alignment vertical="center" wrapText="1"/>
    </xf>
    <xf numFmtId="0" fontId="2" fillId="3" borderId="80" xfId="0" applyFont="1" applyFill="1" applyBorder="1" applyAlignment="1">
      <alignment wrapText="1"/>
    </xf>
    <xf numFmtId="0" fontId="2" fillId="3" borderId="81" xfId="0" applyFont="1" applyFill="1" applyBorder="1" applyAlignment="1">
      <alignment wrapText="1"/>
    </xf>
    <xf numFmtId="0" fontId="2" fillId="3" borderId="78" xfId="0" applyFont="1" applyFill="1" applyBorder="1" applyAlignment="1">
      <alignment wrapText="1"/>
    </xf>
    <xf numFmtId="0" fontId="3" fillId="2" borderId="81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3" fillId="5" borderId="85" xfId="0" applyFont="1" applyFill="1" applyBorder="1" applyAlignment="1">
      <alignment horizontal="center" vertical="center" wrapText="1"/>
    </xf>
    <xf numFmtId="0" fontId="2" fillId="5" borderId="85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5" borderId="85" xfId="0" applyFont="1" applyFill="1" applyBorder="1" applyAlignment="1">
      <alignment horizontal="left" vertical="center" wrapText="1"/>
    </xf>
    <xf numFmtId="0" fontId="5" fillId="5" borderId="4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68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5" borderId="69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top" textRotation="90" wrapText="1"/>
    </xf>
    <xf numFmtId="0" fontId="6" fillId="5" borderId="49" xfId="0" applyFont="1" applyFill="1" applyBorder="1" applyAlignment="1">
      <alignment horizontal="center" vertical="center" textRotation="90"/>
    </xf>
    <xf numFmtId="0" fontId="5" fillId="5" borderId="47" xfId="0" applyFont="1" applyFill="1" applyBorder="1" applyAlignment="1">
      <alignment horizontal="center" vertical="center" textRotation="90"/>
    </xf>
    <xf numFmtId="0" fontId="5" fillId="5" borderId="49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76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5" fillId="5" borderId="71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86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1" fontId="2" fillId="0" borderId="64" xfId="0" applyNumberFormat="1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" fontId="2" fillId="0" borderId="76" xfId="0" applyNumberFormat="1" applyFont="1" applyFill="1" applyBorder="1" applyAlignment="1">
      <alignment horizontal="center" vertical="center" wrapText="1"/>
    </xf>
    <xf numFmtId="1" fontId="2" fillId="0" borderId="74" xfId="0" applyNumberFormat="1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2" fillId="0" borderId="8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" fontId="2" fillId="0" borderId="73" xfId="0" applyNumberFormat="1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0" fontId="10" fillId="0" borderId="8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left"/>
    </xf>
    <xf numFmtId="49" fontId="2" fillId="4" borderId="81" xfId="0" applyNumberFormat="1" applyFont="1" applyFill="1" applyBorder="1" applyAlignment="1">
      <alignment horizontal="left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1" fontId="2" fillId="0" borderId="96" xfId="0" applyNumberFormat="1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/>
    <xf numFmtId="0" fontId="5" fillId="0" borderId="97" xfId="0" applyFont="1" applyFill="1" applyBorder="1"/>
    <xf numFmtId="0" fontId="2" fillId="0" borderId="98" xfId="0" applyFont="1" applyBorder="1" applyAlignment="1">
      <alignment horizontal="left" vertical="center" wrapText="1"/>
    </xf>
    <xf numFmtId="0" fontId="5" fillId="0" borderId="9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4" borderId="79" xfId="0" applyFont="1" applyFill="1" applyBorder="1" applyAlignment="1">
      <alignment horizontal="left" vertical="center" wrapText="1"/>
    </xf>
    <xf numFmtId="0" fontId="5" fillId="4" borderId="83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28" xfId="0" applyFont="1" applyFill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6" fillId="4" borderId="29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5" fillId="4" borderId="32" xfId="0" applyFont="1" applyFill="1" applyBorder="1" applyAlignment="1">
      <alignment horizontal="center" vertical="center" textRotation="90"/>
    </xf>
    <xf numFmtId="0" fontId="5" fillId="4" borderId="5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1" fontId="10" fillId="0" borderId="75" xfId="0" applyNumberFormat="1" applyFont="1" applyFill="1" applyBorder="1" applyAlignment="1">
      <alignment horizontal="center" vertical="center" wrapText="1"/>
    </xf>
    <xf numFmtId="1" fontId="10" fillId="0" borderId="66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2" fillId="4" borderId="84" xfId="0" applyFont="1" applyFill="1" applyBorder="1" applyAlignment="1">
      <alignment horizontal="left" vertical="center" wrapText="1"/>
    </xf>
    <xf numFmtId="0" fontId="2" fillId="4" borderId="79" xfId="0" applyFont="1" applyFill="1" applyBorder="1" applyAlignment="1">
      <alignment horizontal="left" vertical="center" wrapText="1"/>
    </xf>
    <xf numFmtId="0" fontId="2" fillId="4" borderId="83" xfId="0" applyFont="1" applyFill="1" applyBorder="1" applyAlignment="1">
      <alignment horizontal="left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textRotation="90" wrapText="1"/>
    </xf>
    <xf numFmtId="0" fontId="5" fillId="4" borderId="47" xfId="0" applyFont="1" applyFill="1" applyBorder="1" applyAlignment="1">
      <alignment horizontal="center" vertical="center" textRotation="90"/>
    </xf>
    <xf numFmtId="0" fontId="5" fillId="4" borderId="61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69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89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79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66"/>
      <color rgb="FFE6EF71"/>
      <color rgb="FFEBEE76"/>
      <color rgb="FFF0F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tabSelected="1" showWhiteSpace="0" view="pageBreakPreview" topLeftCell="A21" zoomScaleNormal="100" zoomScaleSheetLayoutView="100" workbookViewId="0">
      <selection activeCell="A34" sqref="A34"/>
    </sheetView>
  </sheetViews>
  <sheetFormatPr defaultColWidth="9.1796875" defaultRowHeight="10" x14ac:dyDescent="0.2"/>
  <cols>
    <col min="1" max="1" width="71.81640625" style="4" customWidth="1"/>
    <col min="2" max="2" width="6" style="36" customWidth="1"/>
    <col min="3" max="3" width="6.1796875" style="36" customWidth="1"/>
    <col min="4" max="4" width="5.81640625" style="36" customWidth="1"/>
    <col min="5" max="5" width="4.81640625" style="36" customWidth="1"/>
    <col min="6" max="6" width="3.7265625" style="36" customWidth="1"/>
    <col min="7" max="10" width="3.7265625" style="3" customWidth="1"/>
    <col min="11" max="20" width="4.26953125" style="14" customWidth="1"/>
    <col min="21" max="21" width="4" style="14" customWidth="1"/>
    <col min="22" max="22" width="4.81640625" style="17" customWidth="1"/>
    <col min="23" max="25" width="9.1796875" style="17"/>
    <col min="26" max="16384" width="9.1796875" style="36"/>
  </cols>
  <sheetData>
    <row r="1" spans="1:25" ht="20.25" customHeight="1" x14ac:dyDescent="0.2"/>
    <row r="2" spans="1:25" ht="11.5" x14ac:dyDescent="0.2">
      <c r="A2" s="341" t="s">
        <v>115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</row>
    <row r="3" spans="1:25" ht="12" customHeight="1" x14ac:dyDescent="0.25">
      <c r="A3" s="342" t="s">
        <v>16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</row>
    <row r="4" spans="1:25" s="3" customFormat="1" ht="25.5" customHeight="1" thickBot="1" x14ac:dyDescent="0.25">
      <c r="A4" s="310" t="s">
        <v>118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212"/>
      <c r="W4" s="19"/>
      <c r="X4" s="19"/>
      <c r="Y4" s="19"/>
    </row>
    <row r="5" spans="1:25" s="1" customFormat="1" ht="16" customHeight="1" x14ac:dyDescent="0.25">
      <c r="A5" s="343" t="s">
        <v>17</v>
      </c>
      <c r="B5" s="345"/>
      <c r="C5" s="348" t="s">
        <v>0</v>
      </c>
      <c r="D5" s="349"/>
      <c r="E5" s="350" t="s">
        <v>12</v>
      </c>
      <c r="F5" s="353" t="s">
        <v>1</v>
      </c>
      <c r="G5" s="356" t="s">
        <v>2</v>
      </c>
      <c r="H5" s="357"/>
      <c r="I5" s="357"/>
      <c r="J5" s="358"/>
      <c r="K5" s="357" t="s">
        <v>123</v>
      </c>
      <c r="L5" s="357"/>
      <c r="M5" s="357"/>
      <c r="N5" s="357"/>
      <c r="O5" s="357"/>
      <c r="P5" s="358"/>
      <c r="Q5" s="356" t="s">
        <v>125</v>
      </c>
      <c r="R5" s="357"/>
      <c r="S5" s="357"/>
      <c r="T5" s="357"/>
      <c r="U5" s="357"/>
      <c r="V5" s="359"/>
      <c r="W5" s="20"/>
      <c r="X5" s="20"/>
      <c r="Y5" s="20"/>
    </row>
    <row r="6" spans="1:25" s="1" customFormat="1" ht="11.25" customHeight="1" x14ac:dyDescent="0.25">
      <c r="A6" s="343"/>
      <c r="B6" s="346"/>
      <c r="C6" s="364" t="s">
        <v>122</v>
      </c>
      <c r="D6" s="366" t="s">
        <v>7</v>
      </c>
      <c r="E6" s="351"/>
      <c r="F6" s="354"/>
      <c r="G6" s="368" t="s">
        <v>3</v>
      </c>
      <c r="H6" s="370" t="s">
        <v>4</v>
      </c>
      <c r="I6" s="372" t="s">
        <v>5</v>
      </c>
      <c r="J6" s="374" t="s">
        <v>6</v>
      </c>
      <c r="K6" s="360" t="s">
        <v>8</v>
      </c>
      <c r="L6" s="360"/>
      <c r="M6" s="361"/>
      <c r="N6" s="360" t="s">
        <v>9</v>
      </c>
      <c r="O6" s="360"/>
      <c r="P6" s="362"/>
      <c r="Q6" s="363" t="s">
        <v>10</v>
      </c>
      <c r="R6" s="360"/>
      <c r="S6" s="361"/>
      <c r="T6" s="360" t="s">
        <v>11</v>
      </c>
      <c r="U6" s="360"/>
      <c r="V6" s="361"/>
      <c r="W6" s="20"/>
      <c r="X6" s="20"/>
      <c r="Y6" s="20"/>
    </row>
    <row r="7" spans="1:25" s="1" customFormat="1" ht="12" customHeight="1" thickBot="1" x14ac:dyDescent="0.3">
      <c r="A7" s="344"/>
      <c r="B7" s="347"/>
      <c r="C7" s="365"/>
      <c r="D7" s="367"/>
      <c r="E7" s="352"/>
      <c r="F7" s="355"/>
      <c r="G7" s="369"/>
      <c r="H7" s="371"/>
      <c r="I7" s="373"/>
      <c r="J7" s="375"/>
      <c r="K7" s="120" t="s">
        <v>13</v>
      </c>
      <c r="L7" s="121" t="s">
        <v>5</v>
      </c>
      <c r="M7" s="194" t="s">
        <v>6</v>
      </c>
      <c r="N7" s="120" t="s">
        <v>13</v>
      </c>
      <c r="O7" s="122" t="s">
        <v>5</v>
      </c>
      <c r="P7" s="123" t="s">
        <v>6</v>
      </c>
      <c r="Q7" s="120" t="s">
        <v>13</v>
      </c>
      <c r="R7" s="121" t="s">
        <v>5</v>
      </c>
      <c r="S7" s="194" t="s">
        <v>6</v>
      </c>
      <c r="T7" s="120" t="s">
        <v>13</v>
      </c>
      <c r="U7" s="122" t="s">
        <v>5</v>
      </c>
      <c r="V7" s="194" t="s">
        <v>6</v>
      </c>
      <c r="W7" s="20"/>
      <c r="X7" s="20"/>
      <c r="Y7" s="20"/>
    </row>
    <row r="8" spans="1:25" ht="13" customHeight="1" x14ac:dyDescent="0.2">
      <c r="A8" s="235" t="s">
        <v>33</v>
      </c>
      <c r="B8" s="84" t="s">
        <v>64</v>
      </c>
      <c r="C8" s="31" t="s">
        <v>149</v>
      </c>
      <c r="D8" s="34"/>
      <c r="E8" s="31">
        <f>SUM(E9:E17)</f>
        <v>210</v>
      </c>
      <c r="F8" s="33">
        <f>SUM(F9:F17)</f>
        <v>21</v>
      </c>
      <c r="G8" s="31">
        <f>SUM(G9:G17)</f>
        <v>180</v>
      </c>
      <c r="H8" s="32"/>
      <c r="I8" s="32">
        <f>SUM(I9:I17)</f>
        <v>30</v>
      </c>
      <c r="J8" s="33"/>
      <c r="K8" s="31">
        <f>SUM(K9:K17)</f>
        <v>180</v>
      </c>
      <c r="L8" s="32">
        <f>SUM(L9:L17)</f>
        <v>30</v>
      </c>
      <c r="M8" s="183"/>
      <c r="N8" s="31"/>
      <c r="O8" s="37"/>
      <c r="P8" s="33"/>
      <c r="Q8" s="31"/>
      <c r="R8" s="32"/>
      <c r="S8" s="183"/>
      <c r="T8" s="31"/>
      <c r="U8" s="37"/>
      <c r="V8" s="213"/>
    </row>
    <row r="9" spans="1:25" s="8" customFormat="1" ht="13" customHeight="1" x14ac:dyDescent="0.25">
      <c r="A9" s="232" t="s">
        <v>34</v>
      </c>
      <c r="B9" s="80" t="s">
        <v>19</v>
      </c>
      <c r="C9" s="6" t="s">
        <v>15</v>
      </c>
      <c r="D9" s="7"/>
      <c r="E9" s="6">
        <v>20</v>
      </c>
      <c r="F9" s="7">
        <v>2</v>
      </c>
      <c r="G9" s="6">
        <v>20</v>
      </c>
      <c r="H9" s="5"/>
      <c r="I9" s="5"/>
      <c r="J9" s="7"/>
      <c r="K9" s="79">
        <v>20</v>
      </c>
      <c r="L9" s="15"/>
      <c r="M9" s="195"/>
      <c r="N9" s="79"/>
      <c r="O9" s="78"/>
      <c r="P9" s="22"/>
      <c r="Q9" s="79"/>
      <c r="R9" s="15"/>
      <c r="S9" s="195"/>
      <c r="T9" s="79"/>
      <c r="U9" s="78"/>
      <c r="V9" s="221"/>
      <c r="W9" s="18"/>
      <c r="X9" s="18"/>
      <c r="Y9" s="18"/>
    </row>
    <row r="10" spans="1:25" s="8" customFormat="1" ht="13" customHeight="1" x14ac:dyDescent="0.25">
      <c r="A10" s="236" t="s">
        <v>35</v>
      </c>
      <c r="B10" s="80" t="s">
        <v>20</v>
      </c>
      <c r="C10" s="6" t="s">
        <v>15</v>
      </c>
      <c r="D10" s="7"/>
      <c r="E10" s="6">
        <v>20</v>
      </c>
      <c r="F10" s="7">
        <v>2</v>
      </c>
      <c r="G10" s="6">
        <v>20</v>
      </c>
      <c r="H10" s="5"/>
      <c r="I10" s="5"/>
      <c r="J10" s="46"/>
      <c r="K10" s="79">
        <v>20</v>
      </c>
      <c r="L10" s="15"/>
      <c r="M10" s="195"/>
      <c r="N10" s="79"/>
      <c r="O10" s="78"/>
      <c r="P10" s="22"/>
      <c r="Q10" s="79"/>
      <c r="R10" s="15"/>
      <c r="S10" s="195"/>
      <c r="T10" s="79"/>
      <c r="U10" s="78"/>
      <c r="V10" s="221"/>
      <c r="W10" s="18"/>
      <c r="X10" s="18"/>
      <c r="Y10" s="18"/>
    </row>
    <row r="11" spans="1:25" s="8" customFormat="1" ht="13" customHeight="1" x14ac:dyDescent="0.2">
      <c r="A11" s="237" t="s">
        <v>36</v>
      </c>
      <c r="B11" s="80" t="s">
        <v>21</v>
      </c>
      <c r="C11" s="6" t="s">
        <v>14</v>
      </c>
      <c r="D11" s="7"/>
      <c r="E11" s="6">
        <v>30</v>
      </c>
      <c r="F11" s="7">
        <v>2</v>
      </c>
      <c r="G11" s="6">
        <v>30</v>
      </c>
      <c r="H11" s="5"/>
      <c r="I11" s="5"/>
      <c r="J11" s="46"/>
      <c r="K11" s="79">
        <v>30</v>
      </c>
      <c r="L11" s="15"/>
      <c r="M11" s="195"/>
      <c r="N11" s="79"/>
      <c r="O11" s="78"/>
      <c r="P11" s="22"/>
      <c r="Q11" s="79"/>
      <c r="R11" s="15"/>
      <c r="S11" s="195"/>
      <c r="T11" s="79"/>
      <c r="U11" s="78"/>
      <c r="V11" s="221"/>
      <c r="W11" s="18"/>
      <c r="X11" s="18"/>
      <c r="Y11" s="18"/>
    </row>
    <row r="12" spans="1:25" s="8" customFormat="1" ht="13" customHeight="1" x14ac:dyDescent="0.2">
      <c r="A12" s="237" t="s">
        <v>37</v>
      </c>
      <c r="B12" s="80" t="s">
        <v>22</v>
      </c>
      <c r="C12" s="6" t="s">
        <v>15</v>
      </c>
      <c r="D12" s="80"/>
      <c r="E12" s="6">
        <v>15</v>
      </c>
      <c r="F12" s="7">
        <v>1</v>
      </c>
      <c r="G12" s="6">
        <v>15</v>
      </c>
      <c r="H12" s="5"/>
      <c r="I12" s="5"/>
      <c r="J12" s="46"/>
      <c r="K12" s="79">
        <v>15</v>
      </c>
      <c r="L12" s="15"/>
      <c r="M12" s="195"/>
      <c r="N12" s="79"/>
      <c r="O12" s="78"/>
      <c r="P12" s="22"/>
      <c r="Q12" s="79"/>
      <c r="R12" s="15"/>
      <c r="S12" s="195"/>
      <c r="T12" s="79"/>
      <c r="U12" s="78"/>
      <c r="V12" s="221"/>
      <c r="W12" s="18"/>
      <c r="X12" s="18"/>
      <c r="Y12" s="18"/>
    </row>
    <row r="13" spans="1:25" s="8" customFormat="1" ht="13" customHeight="1" x14ac:dyDescent="0.2">
      <c r="A13" s="237" t="s">
        <v>38</v>
      </c>
      <c r="B13" s="80" t="s">
        <v>41</v>
      </c>
      <c r="C13" s="6" t="s">
        <v>15</v>
      </c>
      <c r="D13" s="80"/>
      <c r="E13" s="6">
        <v>30</v>
      </c>
      <c r="F13" s="7">
        <v>2</v>
      </c>
      <c r="G13" s="6">
        <v>30</v>
      </c>
      <c r="H13" s="5"/>
      <c r="I13" s="5"/>
      <c r="J13" s="46"/>
      <c r="K13" s="79">
        <v>30</v>
      </c>
      <c r="L13" s="15"/>
      <c r="M13" s="195"/>
      <c r="N13" s="79"/>
      <c r="O13" s="39"/>
      <c r="P13" s="59"/>
      <c r="Q13" s="61"/>
      <c r="R13" s="57"/>
      <c r="S13" s="196"/>
      <c r="T13" s="61"/>
      <c r="U13" s="39"/>
      <c r="V13" s="222"/>
      <c r="W13" s="18"/>
      <c r="X13" s="18"/>
      <c r="Y13" s="18"/>
    </row>
    <row r="14" spans="1:25" s="8" customFormat="1" ht="13" customHeight="1" x14ac:dyDescent="0.25">
      <c r="A14" s="233" t="s">
        <v>39</v>
      </c>
      <c r="B14" s="85" t="s">
        <v>42</v>
      </c>
      <c r="C14" s="66" t="s">
        <v>15</v>
      </c>
      <c r="D14" s="63"/>
      <c r="E14" s="66">
        <v>15</v>
      </c>
      <c r="F14" s="81">
        <v>2</v>
      </c>
      <c r="G14" s="82">
        <v>15</v>
      </c>
      <c r="H14" s="67"/>
      <c r="I14" s="67"/>
      <c r="J14" s="69"/>
      <c r="K14" s="71">
        <v>15</v>
      </c>
      <c r="L14" s="57"/>
      <c r="M14" s="196"/>
      <c r="N14" s="61"/>
      <c r="O14" s="57"/>
      <c r="P14" s="59"/>
      <c r="Q14" s="71"/>
      <c r="R14" s="57"/>
      <c r="S14" s="196"/>
      <c r="T14" s="61"/>
      <c r="U14" s="39"/>
      <c r="V14" s="222"/>
      <c r="W14" s="18"/>
      <c r="X14" s="18"/>
      <c r="Y14" s="18"/>
    </row>
    <row r="15" spans="1:25" s="8" customFormat="1" ht="13" customHeight="1" x14ac:dyDescent="0.25">
      <c r="A15" s="233" t="s">
        <v>40</v>
      </c>
      <c r="B15" s="85" t="s">
        <v>43</v>
      </c>
      <c r="C15" s="64" t="s">
        <v>15</v>
      </c>
      <c r="D15" s="63"/>
      <c r="E15" s="64">
        <v>20</v>
      </c>
      <c r="F15" s="315">
        <v>3</v>
      </c>
      <c r="G15" s="82">
        <v>20</v>
      </c>
      <c r="H15" s="67"/>
      <c r="I15" s="67"/>
      <c r="J15" s="69"/>
      <c r="K15" s="61">
        <v>20</v>
      </c>
      <c r="L15" s="57"/>
      <c r="M15" s="196"/>
      <c r="N15" s="61"/>
      <c r="O15" s="57"/>
      <c r="P15" s="59"/>
      <c r="Q15" s="61"/>
      <c r="R15" s="57"/>
      <c r="S15" s="196"/>
      <c r="T15" s="61"/>
      <c r="U15" s="57"/>
      <c r="V15" s="307"/>
      <c r="W15" s="18"/>
      <c r="X15" s="18"/>
      <c r="Y15" s="18"/>
    </row>
    <row r="16" spans="1:25" s="8" customFormat="1" ht="13" customHeight="1" x14ac:dyDescent="0.25">
      <c r="A16" s="395" t="s">
        <v>18</v>
      </c>
      <c r="B16" s="397" t="s">
        <v>63</v>
      </c>
      <c r="C16" s="381" t="s">
        <v>124</v>
      </c>
      <c r="D16" s="384"/>
      <c r="E16" s="381">
        <v>60</v>
      </c>
      <c r="F16" s="81">
        <v>3</v>
      </c>
      <c r="G16" s="381">
        <v>30</v>
      </c>
      <c r="H16" s="391"/>
      <c r="I16" s="391">
        <v>30</v>
      </c>
      <c r="J16" s="393"/>
      <c r="K16" s="389">
        <v>30</v>
      </c>
      <c r="L16" s="333">
        <v>30</v>
      </c>
      <c r="M16" s="337"/>
      <c r="N16" s="339"/>
      <c r="O16" s="333"/>
      <c r="P16" s="387"/>
      <c r="Q16" s="389"/>
      <c r="R16" s="333"/>
      <c r="S16" s="337"/>
      <c r="T16" s="339"/>
      <c r="U16" s="333"/>
      <c r="V16" s="335"/>
      <c r="W16" s="18"/>
      <c r="X16" s="18"/>
      <c r="Y16" s="18"/>
    </row>
    <row r="17" spans="1:25" s="8" customFormat="1" ht="13" customHeight="1" thickBot="1" x14ac:dyDescent="0.3">
      <c r="A17" s="396"/>
      <c r="B17" s="380"/>
      <c r="C17" s="383"/>
      <c r="D17" s="386"/>
      <c r="E17" s="383"/>
      <c r="F17" s="98">
        <v>4</v>
      </c>
      <c r="G17" s="383"/>
      <c r="H17" s="392"/>
      <c r="I17" s="392"/>
      <c r="J17" s="394"/>
      <c r="K17" s="390"/>
      <c r="L17" s="334"/>
      <c r="M17" s="338"/>
      <c r="N17" s="340"/>
      <c r="O17" s="334"/>
      <c r="P17" s="388"/>
      <c r="Q17" s="390"/>
      <c r="R17" s="334"/>
      <c r="S17" s="338"/>
      <c r="T17" s="340"/>
      <c r="U17" s="334"/>
      <c r="V17" s="336"/>
      <c r="W17" s="18"/>
      <c r="X17" s="18"/>
      <c r="Y17" s="18"/>
    </row>
    <row r="18" spans="1:25" ht="13" customHeight="1" x14ac:dyDescent="0.2">
      <c r="A18" s="231" t="s">
        <v>46</v>
      </c>
      <c r="B18" s="84" t="s">
        <v>55</v>
      </c>
      <c r="C18" s="31" t="s">
        <v>124</v>
      </c>
      <c r="D18" s="33" t="s">
        <v>126</v>
      </c>
      <c r="E18" s="31">
        <f>SUM(E19:E26)</f>
        <v>200</v>
      </c>
      <c r="F18" s="33">
        <f>SUM(F19:F26)</f>
        <v>26</v>
      </c>
      <c r="G18" s="158">
        <f>SUM(G19:G26)</f>
        <v>100</v>
      </c>
      <c r="H18" s="32"/>
      <c r="I18" s="32">
        <f>SUM(I19:I26)</f>
        <v>100</v>
      </c>
      <c r="J18" s="33"/>
      <c r="K18" s="31">
        <f>SUM(K19:K26)</f>
        <v>30</v>
      </c>
      <c r="L18" s="32"/>
      <c r="M18" s="183"/>
      <c r="N18" s="31">
        <f>SUM(N19:N26)</f>
        <v>70</v>
      </c>
      <c r="O18" s="37">
        <f>SUM(O19:O26)</f>
        <v>55</v>
      </c>
      <c r="P18" s="33"/>
      <c r="Q18" s="31"/>
      <c r="R18" s="32">
        <f>SUM(R19:R26)</f>
        <v>20</v>
      </c>
      <c r="S18" s="183"/>
      <c r="T18" s="31"/>
      <c r="U18" s="37">
        <f>SUM(U19:U26)</f>
        <v>25</v>
      </c>
      <c r="V18" s="213"/>
    </row>
    <row r="19" spans="1:25" s="14" customFormat="1" ht="13" customHeight="1" x14ac:dyDescent="0.2">
      <c r="A19" s="232" t="s">
        <v>47</v>
      </c>
      <c r="B19" s="80" t="s">
        <v>23</v>
      </c>
      <c r="C19" s="6"/>
      <c r="D19" s="7" t="s">
        <v>14</v>
      </c>
      <c r="E19" s="6">
        <v>30</v>
      </c>
      <c r="F19" s="331">
        <v>4</v>
      </c>
      <c r="G19" s="6">
        <v>30</v>
      </c>
      <c r="H19" s="5"/>
      <c r="I19" s="5"/>
      <c r="J19" s="7"/>
      <c r="K19" s="79"/>
      <c r="L19" s="15"/>
      <c r="M19" s="184"/>
      <c r="N19" s="79">
        <v>30</v>
      </c>
      <c r="O19" s="78"/>
      <c r="P19" s="22"/>
      <c r="Q19" s="79"/>
      <c r="R19" s="15"/>
      <c r="S19" s="195"/>
      <c r="T19" s="79"/>
      <c r="U19" s="78"/>
      <c r="V19" s="214"/>
      <c r="W19" s="17"/>
      <c r="X19" s="17"/>
      <c r="Y19" s="17"/>
    </row>
    <row r="20" spans="1:25" s="14" customFormat="1" ht="13" customHeight="1" x14ac:dyDescent="0.2">
      <c r="A20" s="232" t="s">
        <v>48</v>
      </c>
      <c r="B20" s="80" t="s">
        <v>24</v>
      </c>
      <c r="C20" s="6" t="s">
        <v>14</v>
      </c>
      <c r="D20" s="7"/>
      <c r="E20" s="6">
        <v>30</v>
      </c>
      <c r="F20" s="331">
        <v>2</v>
      </c>
      <c r="G20" s="6">
        <v>30</v>
      </c>
      <c r="H20" s="5"/>
      <c r="I20" s="5"/>
      <c r="J20" s="7"/>
      <c r="K20" s="79">
        <v>30</v>
      </c>
      <c r="L20" s="12"/>
      <c r="M20" s="185"/>
      <c r="N20" s="79"/>
      <c r="O20" s="40"/>
      <c r="P20" s="26"/>
      <c r="Q20" s="13"/>
      <c r="R20" s="12"/>
      <c r="S20" s="197"/>
      <c r="T20" s="13"/>
      <c r="U20" s="41"/>
      <c r="V20" s="214"/>
      <c r="W20" s="17"/>
      <c r="X20" s="17"/>
      <c r="Y20" s="17"/>
    </row>
    <row r="21" spans="1:25" s="14" customFormat="1" ht="13" customHeight="1" x14ac:dyDescent="0.2">
      <c r="A21" s="232" t="s">
        <v>49</v>
      </c>
      <c r="B21" s="80" t="s">
        <v>25</v>
      </c>
      <c r="C21" s="6"/>
      <c r="D21" s="7" t="s">
        <v>15</v>
      </c>
      <c r="E21" s="6">
        <v>25</v>
      </c>
      <c r="F21" s="331">
        <v>3</v>
      </c>
      <c r="G21" s="6"/>
      <c r="H21" s="5"/>
      <c r="I21" s="5">
        <v>25</v>
      </c>
      <c r="J21" s="7"/>
      <c r="K21" s="79"/>
      <c r="L21" s="12"/>
      <c r="M21" s="185"/>
      <c r="N21" s="79"/>
      <c r="O21" s="40">
        <v>25</v>
      </c>
      <c r="P21" s="26"/>
      <c r="Q21" s="13"/>
      <c r="R21" s="12"/>
      <c r="S21" s="197"/>
      <c r="T21" s="13"/>
      <c r="U21" s="41"/>
      <c r="V21" s="214"/>
      <c r="W21" s="17"/>
      <c r="X21" s="17"/>
      <c r="Y21" s="17"/>
    </row>
    <row r="22" spans="1:25" s="14" customFormat="1" ht="13" customHeight="1" x14ac:dyDescent="0.2">
      <c r="A22" s="233" t="s">
        <v>50</v>
      </c>
      <c r="B22" s="85" t="s">
        <v>26</v>
      </c>
      <c r="C22" s="64"/>
      <c r="D22" s="63" t="s">
        <v>15</v>
      </c>
      <c r="E22" s="64">
        <v>20</v>
      </c>
      <c r="F22" s="332">
        <v>3</v>
      </c>
      <c r="G22" s="83">
        <v>20</v>
      </c>
      <c r="H22" s="67"/>
      <c r="I22" s="67"/>
      <c r="J22" s="63"/>
      <c r="K22" s="61"/>
      <c r="L22" s="25"/>
      <c r="M22" s="186"/>
      <c r="N22" s="79">
        <v>20</v>
      </c>
      <c r="O22" s="78"/>
      <c r="P22" s="26"/>
      <c r="Q22" s="77"/>
      <c r="R22" s="25"/>
      <c r="S22" s="198"/>
      <c r="T22" s="77"/>
      <c r="U22" s="38"/>
      <c r="V22" s="214"/>
      <c r="W22" s="17"/>
      <c r="X22" s="17"/>
      <c r="Y22" s="17"/>
    </row>
    <row r="23" spans="1:25" s="14" customFormat="1" ht="13" customHeight="1" x14ac:dyDescent="0.2">
      <c r="A23" s="233" t="s">
        <v>51</v>
      </c>
      <c r="B23" s="85" t="s">
        <v>27</v>
      </c>
      <c r="C23" s="64"/>
      <c r="D23" s="63" t="s">
        <v>15</v>
      </c>
      <c r="E23" s="64">
        <v>20</v>
      </c>
      <c r="F23" s="332">
        <v>3</v>
      </c>
      <c r="G23" s="83">
        <v>20</v>
      </c>
      <c r="H23" s="67"/>
      <c r="I23" s="67"/>
      <c r="J23" s="63"/>
      <c r="K23" s="61"/>
      <c r="L23" s="25"/>
      <c r="M23" s="186"/>
      <c r="N23" s="79">
        <v>20</v>
      </c>
      <c r="O23" s="38"/>
      <c r="P23" s="26"/>
      <c r="Q23" s="79"/>
      <c r="R23" s="15"/>
      <c r="S23" s="198"/>
      <c r="T23" s="77"/>
      <c r="U23" s="38"/>
      <c r="V23" s="214"/>
      <c r="W23" s="17"/>
      <c r="X23" s="17"/>
      <c r="Y23" s="17"/>
    </row>
    <row r="24" spans="1:25" s="14" customFormat="1" ht="13" customHeight="1" x14ac:dyDescent="0.2">
      <c r="A24" s="233" t="s">
        <v>52</v>
      </c>
      <c r="B24" s="85" t="s">
        <v>56</v>
      </c>
      <c r="C24" s="64"/>
      <c r="D24" s="63" t="s">
        <v>15</v>
      </c>
      <c r="E24" s="64">
        <v>30</v>
      </c>
      <c r="F24" s="81">
        <v>4</v>
      </c>
      <c r="G24" s="83"/>
      <c r="H24" s="67"/>
      <c r="I24" s="67">
        <v>30</v>
      </c>
      <c r="J24" s="63"/>
      <c r="K24" s="61"/>
      <c r="L24" s="30"/>
      <c r="M24" s="187"/>
      <c r="N24" s="27"/>
      <c r="O24" s="43">
        <v>30</v>
      </c>
      <c r="P24" s="26"/>
      <c r="Q24" s="27"/>
      <c r="R24" s="49"/>
      <c r="S24" s="199"/>
      <c r="T24" s="23"/>
      <c r="U24" s="42"/>
      <c r="V24" s="214"/>
      <c r="W24" s="17"/>
      <c r="X24" s="17"/>
      <c r="Y24" s="17"/>
    </row>
    <row r="25" spans="1:25" s="14" customFormat="1" ht="13" customHeight="1" x14ac:dyDescent="0.2">
      <c r="A25" s="233" t="s">
        <v>53</v>
      </c>
      <c r="B25" s="85" t="s">
        <v>28</v>
      </c>
      <c r="C25" s="64" t="s">
        <v>15</v>
      </c>
      <c r="D25" s="63"/>
      <c r="E25" s="64">
        <v>20</v>
      </c>
      <c r="F25" s="81">
        <v>2</v>
      </c>
      <c r="G25" s="83"/>
      <c r="H25" s="67"/>
      <c r="I25" s="67">
        <v>20</v>
      </c>
      <c r="J25" s="63"/>
      <c r="K25" s="61"/>
      <c r="L25" s="72"/>
      <c r="M25" s="188"/>
      <c r="N25" s="61"/>
      <c r="O25" s="51"/>
      <c r="P25" s="52"/>
      <c r="Q25" s="61"/>
      <c r="R25" s="57">
        <v>20</v>
      </c>
      <c r="S25" s="200"/>
      <c r="T25" s="50"/>
      <c r="U25" s="51"/>
      <c r="V25" s="215"/>
      <c r="W25" s="17"/>
      <c r="X25" s="17"/>
      <c r="Y25" s="17"/>
    </row>
    <row r="26" spans="1:25" s="14" customFormat="1" ht="13" customHeight="1" thickBot="1" x14ac:dyDescent="0.25">
      <c r="A26" s="234" t="s">
        <v>54</v>
      </c>
      <c r="B26" s="87" t="s">
        <v>57</v>
      </c>
      <c r="C26" s="88"/>
      <c r="D26" s="86" t="s">
        <v>15</v>
      </c>
      <c r="E26" s="88">
        <v>25</v>
      </c>
      <c r="F26" s="86">
        <v>5</v>
      </c>
      <c r="G26" s="88"/>
      <c r="H26" s="89"/>
      <c r="I26" s="90">
        <v>25</v>
      </c>
      <c r="J26" s="86"/>
      <c r="K26" s="91"/>
      <c r="L26" s="92"/>
      <c r="M26" s="189"/>
      <c r="N26" s="94"/>
      <c r="O26" s="92"/>
      <c r="P26" s="95"/>
      <c r="Q26" s="91"/>
      <c r="R26" s="94"/>
      <c r="S26" s="201"/>
      <c r="T26" s="96"/>
      <c r="U26" s="97">
        <v>25</v>
      </c>
      <c r="V26" s="216"/>
      <c r="W26" s="17"/>
      <c r="X26" s="17"/>
      <c r="Y26" s="17"/>
    </row>
    <row r="27" spans="1:25" s="16" customFormat="1" ht="13" customHeight="1" x14ac:dyDescent="0.25">
      <c r="A27" s="165"/>
      <c r="B27" s="109" t="s">
        <v>29</v>
      </c>
      <c r="C27" s="110" t="s">
        <v>68</v>
      </c>
      <c r="D27" s="111" t="s">
        <v>68</v>
      </c>
      <c r="E27" s="110">
        <f>SUM(E28:E31)</f>
        <v>120</v>
      </c>
      <c r="F27" s="111">
        <f>SUM(F28:F31)</f>
        <v>21</v>
      </c>
      <c r="G27" s="110"/>
      <c r="H27" s="112"/>
      <c r="I27" s="113"/>
      <c r="J27" s="111">
        <f>SUM(J28:J31)</f>
        <v>120</v>
      </c>
      <c r="K27" s="114"/>
      <c r="L27" s="115"/>
      <c r="M27" s="190">
        <f>SUM(M28:M31)</f>
        <v>30</v>
      </c>
      <c r="N27" s="116"/>
      <c r="O27" s="117"/>
      <c r="P27" s="118">
        <f>SUM(P28:P31)</f>
        <v>30</v>
      </c>
      <c r="Q27" s="114"/>
      <c r="R27" s="116"/>
      <c r="S27" s="202">
        <f>SUM(S28:S31)</f>
        <v>30</v>
      </c>
      <c r="T27" s="116"/>
      <c r="U27" s="115"/>
      <c r="V27" s="217">
        <f>SUM(V28:V31)</f>
        <v>30</v>
      </c>
      <c r="W27" s="21"/>
      <c r="X27" s="21"/>
      <c r="Y27" s="21"/>
    </row>
    <row r="28" spans="1:25" s="14" customFormat="1" ht="13" customHeight="1" x14ac:dyDescent="0.2">
      <c r="A28" s="376" t="s">
        <v>128</v>
      </c>
      <c r="B28" s="379" t="s">
        <v>29</v>
      </c>
      <c r="C28" s="381" t="s">
        <v>68</v>
      </c>
      <c r="D28" s="384" t="s">
        <v>68</v>
      </c>
      <c r="E28" s="381">
        <v>120</v>
      </c>
      <c r="F28" s="73">
        <v>5</v>
      </c>
      <c r="G28" s="65"/>
      <c r="H28" s="68"/>
      <c r="I28" s="68"/>
      <c r="J28" s="70">
        <v>30</v>
      </c>
      <c r="K28" s="62"/>
      <c r="L28" s="58"/>
      <c r="M28" s="191">
        <v>30</v>
      </c>
      <c r="N28" s="62"/>
      <c r="O28" s="40"/>
      <c r="P28" s="60"/>
      <c r="Q28" s="13"/>
      <c r="R28" s="12"/>
      <c r="S28" s="197"/>
      <c r="T28" s="13"/>
      <c r="U28" s="41"/>
      <c r="V28" s="213"/>
      <c r="W28" s="17"/>
      <c r="X28" s="17"/>
      <c r="Y28" s="17"/>
    </row>
    <row r="29" spans="1:25" s="14" customFormat="1" ht="13" customHeight="1" x14ac:dyDescent="0.2">
      <c r="A29" s="377"/>
      <c r="B29" s="379"/>
      <c r="C29" s="382"/>
      <c r="D29" s="385"/>
      <c r="E29" s="382"/>
      <c r="F29" s="119">
        <v>5</v>
      </c>
      <c r="G29" s="35"/>
      <c r="H29" s="35"/>
      <c r="I29" s="35"/>
      <c r="J29" s="47">
        <v>30</v>
      </c>
      <c r="K29" s="27"/>
      <c r="L29" s="27"/>
      <c r="M29" s="192"/>
      <c r="N29" s="27"/>
      <c r="O29" s="43"/>
      <c r="P29" s="48">
        <v>30</v>
      </c>
      <c r="Q29" s="23"/>
      <c r="R29" s="30"/>
      <c r="S29" s="199"/>
      <c r="T29" s="23"/>
      <c r="U29" s="42"/>
      <c r="V29" s="218"/>
      <c r="W29" s="17"/>
      <c r="X29" s="17"/>
      <c r="Y29" s="17"/>
    </row>
    <row r="30" spans="1:25" s="14" customFormat="1" ht="13" customHeight="1" x14ac:dyDescent="0.2">
      <c r="A30" s="377"/>
      <c r="B30" s="379"/>
      <c r="C30" s="382"/>
      <c r="D30" s="385"/>
      <c r="E30" s="382"/>
      <c r="F30" s="119">
        <v>5</v>
      </c>
      <c r="G30" s="6"/>
      <c r="H30" s="6"/>
      <c r="I30" s="6"/>
      <c r="J30" s="46">
        <v>30</v>
      </c>
      <c r="K30" s="79"/>
      <c r="L30" s="79"/>
      <c r="M30" s="184"/>
      <c r="N30" s="79"/>
      <c r="O30" s="78"/>
      <c r="P30" s="22"/>
      <c r="Q30" s="77"/>
      <c r="R30" s="25"/>
      <c r="S30" s="195">
        <v>30</v>
      </c>
      <c r="T30" s="77"/>
      <c r="U30" s="38"/>
      <c r="V30" s="214"/>
      <c r="W30" s="17"/>
      <c r="X30" s="17"/>
      <c r="Y30" s="17"/>
    </row>
    <row r="31" spans="1:25" s="14" customFormat="1" ht="13" customHeight="1" thickBot="1" x14ac:dyDescent="0.25">
      <c r="A31" s="378"/>
      <c r="B31" s="380"/>
      <c r="C31" s="383"/>
      <c r="D31" s="386"/>
      <c r="E31" s="383"/>
      <c r="F31" s="98">
        <v>6</v>
      </c>
      <c r="G31" s="99"/>
      <c r="H31" s="99"/>
      <c r="I31" s="99"/>
      <c r="J31" s="101">
        <v>30</v>
      </c>
      <c r="K31" s="102"/>
      <c r="L31" s="102"/>
      <c r="M31" s="193"/>
      <c r="N31" s="102"/>
      <c r="O31" s="103"/>
      <c r="P31" s="104"/>
      <c r="Q31" s="105"/>
      <c r="R31" s="106"/>
      <c r="S31" s="203"/>
      <c r="T31" s="105"/>
      <c r="U31" s="107"/>
      <c r="V31" s="219">
        <v>30</v>
      </c>
      <c r="W31" s="17"/>
      <c r="X31" s="17"/>
      <c r="Y31" s="17"/>
    </row>
    <row r="32" spans="1:25" s="16" customFormat="1" ht="13" customHeight="1" thickBot="1" x14ac:dyDescent="0.3">
      <c r="A32" s="296" t="s">
        <v>129</v>
      </c>
      <c r="B32" s="297" t="s">
        <v>65</v>
      </c>
      <c r="C32" s="286"/>
      <c r="D32" s="298" t="s">
        <v>15</v>
      </c>
      <c r="E32" s="286">
        <v>30</v>
      </c>
      <c r="F32" s="298">
        <v>2</v>
      </c>
      <c r="G32" s="286"/>
      <c r="H32" s="286"/>
      <c r="I32" s="286">
        <v>30</v>
      </c>
      <c r="J32" s="287"/>
      <c r="K32" s="96"/>
      <c r="L32" s="92"/>
      <c r="M32" s="288"/>
      <c r="N32" s="96"/>
      <c r="O32" s="92">
        <v>30</v>
      </c>
      <c r="P32" s="95"/>
      <c r="Q32" s="96"/>
      <c r="R32" s="92"/>
      <c r="S32" s="189"/>
      <c r="T32" s="96"/>
      <c r="U32" s="92"/>
      <c r="V32" s="289"/>
      <c r="W32" s="21"/>
      <c r="X32" s="21"/>
      <c r="Y32" s="21"/>
    </row>
    <row r="33" spans="1:25" s="16" customFormat="1" ht="13" customHeight="1" x14ac:dyDescent="0.25">
      <c r="A33" s="295" t="s">
        <v>130</v>
      </c>
      <c r="B33" s="300" t="s">
        <v>66</v>
      </c>
      <c r="C33" s="108" t="s">
        <v>44</v>
      </c>
      <c r="D33" s="111" t="s">
        <v>45</v>
      </c>
      <c r="E33" s="108">
        <f>SUM(E34:E38)</f>
        <v>110</v>
      </c>
      <c r="F33" s="111">
        <f>SUM(F34:F38)</f>
        <v>10</v>
      </c>
      <c r="G33" s="108">
        <f>SUM(G34:G41)</f>
        <v>190</v>
      </c>
      <c r="H33" s="285"/>
      <c r="I33" s="285">
        <f>SUM(I40,I34:I41)</f>
        <v>60</v>
      </c>
      <c r="J33" s="149"/>
      <c r="K33" s="13"/>
      <c r="L33" s="12"/>
      <c r="M33" s="292"/>
      <c r="N33" s="13">
        <f>SUM(N34:N38)</f>
        <v>30</v>
      </c>
      <c r="O33" s="12"/>
      <c r="P33" s="291"/>
      <c r="Q33" s="13">
        <f>SUM(Q34:Q38)</f>
        <v>20</v>
      </c>
      <c r="R33" s="12">
        <f>SUM(R34:R38)</f>
        <v>20</v>
      </c>
      <c r="S33" s="202"/>
      <c r="T33" s="13">
        <f>SUM(T34:T38)</f>
        <v>20</v>
      </c>
      <c r="U33" s="12">
        <f>SUM(U34:U38)</f>
        <v>20</v>
      </c>
      <c r="V33" s="220"/>
      <c r="W33" s="21"/>
      <c r="X33" s="21"/>
      <c r="Y33" s="21"/>
    </row>
    <row r="34" spans="1:25" s="14" customFormat="1" ht="13" customHeight="1" x14ac:dyDescent="0.2">
      <c r="A34" s="232" t="s">
        <v>153</v>
      </c>
      <c r="B34" s="299"/>
      <c r="C34" s="301"/>
      <c r="D34" s="7" t="s">
        <v>15</v>
      </c>
      <c r="E34" s="6">
        <v>30</v>
      </c>
      <c r="F34" s="7">
        <v>2</v>
      </c>
      <c r="G34" s="6">
        <v>30</v>
      </c>
      <c r="H34" s="5"/>
      <c r="I34" s="5"/>
      <c r="J34" s="290"/>
      <c r="K34" s="77"/>
      <c r="L34" s="25"/>
      <c r="M34" s="293"/>
      <c r="N34" s="79">
        <v>30</v>
      </c>
      <c r="O34" s="15"/>
      <c r="P34" s="22"/>
      <c r="Q34" s="79"/>
      <c r="R34" s="15"/>
      <c r="S34" s="195"/>
      <c r="T34" s="79"/>
      <c r="U34" s="15"/>
      <c r="V34" s="294"/>
      <c r="W34" s="17"/>
      <c r="X34" s="17"/>
      <c r="Y34" s="17"/>
    </row>
    <row r="35" spans="1:25" s="14" customFormat="1" ht="13" customHeight="1" x14ac:dyDescent="0.2">
      <c r="A35" s="395" t="s">
        <v>127</v>
      </c>
      <c r="B35" s="520"/>
      <c r="C35" s="301" t="s">
        <v>15</v>
      </c>
      <c r="D35" s="7"/>
      <c r="E35" s="6">
        <v>20</v>
      </c>
      <c r="F35" s="63">
        <v>2</v>
      </c>
      <c r="G35" s="6">
        <v>20</v>
      </c>
      <c r="H35" s="5"/>
      <c r="I35" s="5"/>
      <c r="J35" s="290"/>
      <c r="K35" s="77"/>
      <c r="L35" s="25"/>
      <c r="M35" s="293"/>
      <c r="N35" s="79"/>
      <c r="O35" s="15"/>
      <c r="P35" s="22"/>
      <c r="Q35" s="79">
        <v>20</v>
      </c>
      <c r="R35" s="15"/>
      <c r="S35" s="195"/>
      <c r="T35" s="79"/>
      <c r="U35" s="15"/>
      <c r="V35" s="294"/>
      <c r="W35" s="17"/>
      <c r="X35" s="17"/>
      <c r="Y35" s="17"/>
    </row>
    <row r="36" spans="1:25" s="14" customFormat="1" ht="13" customHeight="1" x14ac:dyDescent="0.2">
      <c r="A36" s="519"/>
      <c r="B36" s="521"/>
      <c r="C36" s="301" t="s">
        <v>15</v>
      </c>
      <c r="D36" s="7"/>
      <c r="E36" s="6">
        <v>20</v>
      </c>
      <c r="F36" s="313">
        <v>2</v>
      </c>
      <c r="G36" s="6"/>
      <c r="H36" s="5"/>
      <c r="I36" s="5">
        <v>20</v>
      </c>
      <c r="J36" s="290"/>
      <c r="K36" s="77"/>
      <c r="L36" s="25"/>
      <c r="M36" s="293"/>
      <c r="N36" s="79"/>
      <c r="O36" s="15"/>
      <c r="P36" s="22"/>
      <c r="Q36" s="79"/>
      <c r="R36" s="15">
        <v>20</v>
      </c>
      <c r="S36" s="195"/>
      <c r="T36" s="79"/>
      <c r="U36" s="15"/>
      <c r="V36" s="294"/>
      <c r="W36" s="17"/>
      <c r="X36" s="17"/>
      <c r="Y36" s="17"/>
    </row>
    <row r="37" spans="1:25" s="14" customFormat="1" ht="13" customHeight="1" x14ac:dyDescent="0.2">
      <c r="A37" s="519"/>
      <c r="B37" s="521"/>
      <c r="C37" s="301"/>
      <c r="D37" s="7" t="s">
        <v>15</v>
      </c>
      <c r="E37" s="65">
        <v>20</v>
      </c>
      <c r="F37" s="312">
        <v>2</v>
      </c>
      <c r="G37" s="6">
        <v>20</v>
      </c>
      <c r="H37" s="5"/>
      <c r="I37" s="5"/>
      <c r="J37" s="290"/>
      <c r="K37" s="77"/>
      <c r="L37" s="25"/>
      <c r="M37" s="293"/>
      <c r="N37" s="79"/>
      <c r="O37" s="15"/>
      <c r="P37" s="22"/>
      <c r="Q37" s="79"/>
      <c r="R37" s="15"/>
      <c r="S37" s="195"/>
      <c r="T37" s="79">
        <v>20</v>
      </c>
      <c r="U37" s="15"/>
      <c r="V37" s="294"/>
      <c r="W37" s="17"/>
      <c r="X37" s="17"/>
      <c r="Y37" s="17"/>
    </row>
    <row r="38" spans="1:25" s="14" customFormat="1" ht="13" customHeight="1" thickBot="1" x14ac:dyDescent="0.25">
      <c r="A38" s="396"/>
      <c r="B38" s="522"/>
      <c r="C38" s="302"/>
      <c r="D38" s="100" t="s">
        <v>15</v>
      </c>
      <c r="E38" s="88">
        <v>20</v>
      </c>
      <c r="F38" s="100">
        <v>2</v>
      </c>
      <c r="G38" s="88"/>
      <c r="H38" s="90"/>
      <c r="I38" s="90">
        <v>20</v>
      </c>
      <c r="J38" s="287"/>
      <c r="K38" s="93"/>
      <c r="L38" s="92"/>
      <c r="M38" s="303"/>
      <c r="N38" s="168"/>
      <c r="O38" s="97"/>
      <c r="P38" s="171"/>
      <c r="Q38" s="168"/>
      <c r="R38" s="97"/>
      <c r="S38" s="204"/>
      <c r="T38" s="168"/>
      <c r="U38" s="97">
        <v>20</v>
      </c>
      <c r="V38" s="304"/>
      <c r="W38" s="327"/>
      <c r="X38" s="17"/>
      <c r="Y38" s="17"/>
    </row>
    <row r="39" spans="1:25" s="16" customFormat="1" ht="13" customHeight="1" thickBot="1" x14ac:dyDescent="0.3">
      <c r="A39" s="329" t="s">
        <v>137</v>
      </c>
      <c r="B39" s="316"/>
      <c r="C39" s="317" t="s">
        <v>15</v>
      </c>
      <c r="D39" s="318"/>
      <c r="E39" s="319">
        <v>20</v>
      </c>
      <c r="F39" s="318">
        <v>2</v>
      </c>
      <c r="G39" s="319"/>
      <c r="H39" s="320"/>
      <c r="I39" s="320">
        <v>20</v>
      </c>
      <c r="J39" s="321"/>
      <c r="K39" s="322"/>
      <c r="L39" s="323">
        <v>20</v>
      </c>
      <c r="M39" s="324"/>
      <c r="N39" s="322"/>
      <c r="O39" s="323"/>
      <c r="P39" s="325"/>
      <c r="Q39" s="322"/>
      <c r="R39" s="323"/>
      <c r="S39" s="326"/>
      <c r="T39" s="322"/>
      <c r="U39" s="323"/>
      <c r="V39" s="330"/>
      <c r="W39" s="328"/>
      <c r="X39" s="21"/>
      <c r="Y39" s="21"/>
    </row>
    <row r="40" spans="1:25" s="14" customFormat="1" ht="13" customHeight="1" x14ac:dyDescent="0.2">
      <c r="A40" s="377" t="s">
        <v>138</v>
      </c>
      <c r="B40" s="408" t="s">
        <v>67</v>
      </c>
      <c r="C40" s="410" t="s">
        <v>30</v>
      </c>
      <c r="D40" s="412" t="s">
        <v>30</v>
      </c>
      <c r="E40" s="410">
        <v>120</v>
      </c>
      <c r="F40" s="305">
        <v>4</v>
      </c>
      <c r="G40" s="410">
        <v>120</v>
      </c>
      <c r="H40" s="398"/>
      <c r="I40" s="398"/>
      <c r="J40" s="400"/>
      <c r="K40" s="402"/>
      <c r="L40" s="404"/>
      <c r="M40" s="406"/>
      <c r="N40" s="424">
        <v>60</v>
      </c>
      <c r="O40" s="404"/>
      <c r="P40" s="426"/>
      <c r="Q40" s="402">
        <v>60</v>
      </c>
      <c r="R40" s="404"/>
      <c r="S40" s="428"/>
      <c r="T40" s="414"/>
      <c r="U40" s="415"/>
      <c r="V40" s="416"/>
      <c r="W40" s="327"/>
      <c r="X40" s="17"/>
      <c r="Y40" s="17"/>
    </row>
    <row r="41" spans="1:25" s="14" customFormat="1" ht="13" customHeight="1" thickBot="1" x14ac:dyDescent="0.25">
      <c r="A41" s="378"/>
      <c r="B41" s="409"/>
      <c r="C41" s="411"/>
      <c r="D41" s="413"/>
      <c r="E41" s="411"/>
      <c r="F41" s="306">
        <v>4</v>
      </c>
      <c r="G41" s="411"/>
      <c r="H41" s="399"/>
      <c r="I41" s="399"/>
      <c r="J41" s="401"/>
      <c r="K41" s="403"/>
      <c r="L41" s="405"/>
      <c r="M41" s="407"/>
      <c r="N41" s="425"/>
      <c r="O41" s="405"/>
      <c r="P41" s="427"/>
      <c r="Q41" s="403"/>
      <c r="R41" s="405"/>
      <c r="S41" s="338"/>
      <c r="T41" s="340"/>
      <c r="U41" s="334"/>
      <c r="V41" s="417"/>
      <c r="W41" s="17"/>
      <c r="X41" s="17"/>
      <c r="Y41" s="17"/>
    </row>
    <row r="42" spans="1:25" s="16" customFormat="1" ht="13" customHeight="1" x14ac:dyDescent="0.25">
      <c r="A42" s="242" t="s">
        <v>144</v>
      </c>
      <c r="B42" s="124"/>
      <c r="C42" s="125"/>
      <c r="D42" s="126"/>
      <c r="E42" s="125">
        <f>SUM(E8,E18,E27,E32,E40,E41,E33,E39)</f>
        <v>810</v>
      </c>
      <c r="F42" s="126"/>
      <c r="G42" s="125">
        <f>SUM(G8,G18,G27,G32,G33,G4)</f>
        <v>470</v>
      </c>
      <c r="H42" s="125"/>
      <c r="I42" s="125">
        <f>SUM(I8,I18,I27,I32,I33,I40)</f>
        <v>220</v>
      </c>
      <c r="J42" s="127">
        <f>SUM(J8,J18,J27,J32,J33,J40)</f>
        <v>120</v>
      </c>
      <c r="K42" s="418">
        <f>SUM(K8:M8,K18:M18,K27:M27,K32:M32,K33:M33,K40:M41,K39:M39)</f>
        <v>290</v>
      </c>
      <c r="L42" s="419"/>
      <c r="M42" s="420"/>
      <c r="N42" s="419">
        <f>SUM(N8:P8,N18:P18,N27:P27,N32:P32,N33:P33,N40:P41)</f>
        <v>275</v>
      </c>
      <c r="O42" s="419"/>
      <c r="P42" s="421"/>
      <c r="Q42" s="418">
        <f>SUM(Q8:S8,Q18:S18,Q27:S27,Q32:S32,Q33:S33,Q40:S41)</f>
        <v>150</v>
      </c>
      <c r="R42" s="419"/>
      <c r="S42" s="420"/>
      <c r="T42" s="422">
        <f>SUM(T8:V8,T18:V18,T27:V27,T32:V32,T33:V33,T40:V41)</f>
        <v>95</v>
      </c>
      <c r="U42" s="422"/>
      <c r="V42" s="423"/>
      <c r="W42" s="21"/>
      <c r="X42" s="21"/>
      <c r="Y42" s="21"/>
    </row>
    <row r="43" spans="1:25" s="16" customFormat="1" ht="13" customHeight="1" x14ac:dyDescent="0.25">
      <c r="A43" s="243" t="s">
        <v>145</v>
      </c>
      <c r="B43" s="128"/>
      <c r="C43" s="129"/>
      <c r="D43" s="130"/>
      <c r="E43" s="131"/>
      <c r="F43" s="130">
        <f>SUM(F8,F18,F27,F40:F41,F32,F39)</f>
        <v>80</v>
      </c>
      <c r="G43" s="132"/>
      <c r="H43" s="135"/>
      <c r="I43" s="135"/>
      <c r="J43" s="133"/>
      <c r="K43" s="442">
        <f>SUM(F9:F17,F20,F28,F39)</f>
        <v>30</v>
      </c>
      <c r="L43" s="443"/>
      <c r="M43" s="444"/>
      <c r="N43" s="443">
        <f>SUM(F19,F21:F24,F29,F32,F40)</f>
        <v>28</v>
      </c>
      <c r="O43" s="443"/>
      <c r="P43" s="445"/>
      <c r="Q43" s="442">
        <f>SUM(F25,F30,F41)</f>
        <v>11</v>
      </c>
      <c r="R43" s="443"/>
      <c r="S43" s="444"/>
      <c r="T43" s="443">
        <f>SUM(F26,F31)</f>
        <v>11</v>
      </c>
      <c r="U43" s="443"/>
      <c r="V43" s="444"/>
      <c r="W43" s="21"/>
      <c r="X43" s="21"/>
      <c r="Y43" s="21"/>
    </row>
    <row r="44" spans="1:25" s="16" customFormat="1" ht="13" customHeight="1" x14ac:dyDescent="0.25">
      <c r="A44" s="311" t="s">
        <v>133</v>
      </c>
      <c r="B44" s="128"/>
      <c r="C44" s="131"/>
      <c r="D44" s="130"/>
      <c r="E44" s="131"/>
      <c r="F44" s="130">
        <f>SUM(F33)</f>
        <v>10</v>
      </c>
      <c r="G44" s="132"/>
      <c r="H44" s="135"/>
      <c r="I44" s="135"/>
      <c r="J44" s="133"/>
      <c r="K44" s="442"/>
      <c r="L44" s="443"/>
      <c r="M44" s="444"/>
      <c r="N44" s="443">
        <v>2</v>
      </c>
      <c r="O44" s="443"/>
      <c r="P44" s="445"/>
      <c r="Q44" s="442">
        <v>4</v>
      </c>
      <c r="R44" s="443"/>
      <c r="S44" s="444"/>
      <c r="T44" s="443">
        <v>4</v>
      </c>
      <c r="U44" s="443"/>
      <c r="V44" s="444"/>
      <c r="W44" s="21"/>
      <c r="X44" s="21"/>
      <c r="Y44" s="21"/>
    </row>
    <row r="45" spans="1:25" s="16" customFormat="1" ht="13" customHeight="1" thickBot="1" x14ac:dyDescent="0.3">
      <c r="A45" s="228" t="s">
        <v>31</v>
      </c>
      <c r="B45" s="229"/>
      <c r="C45" s="151">
        <v>3</v>
      </c>
      <c r="D45" s="152">
        <v>1</v>
      </c>
      <c r="E45" s="151"/>
      <c r="F45" s="152"/>
      <c r="G45" s="153"/>
      <c r="H45" s="230"/>
      <c r="I45" s="230"/>
      <c r="J45" s="154"/>
      <c r="K45" s="153"/>
      <c r="L45" s="153">
        <v>3</v>
      </c>
      <c r="M45" s="182"/>
      <c r="N45" s="153"/>
      <c r="O45" s="153">
        <v>1</v>
      </c>
      <c r="P45" s="154"/>
      <c r="Q45" s="155"/>
      <c r="R45" s="153"/>
      <c r="S45" s="182"/>
      <c r="T45" s="153"/>
      <c r="U45" s="153"/>
      <c r="V45" s="314"/>
      <c r="W45" s="21"/>
      <c r="X45" s="21"/>
      <c r="Y45" s="21"/>
    </row>
    <row r="46" spans="1:25" s="16" customFormat="1" ht="7.5" customHeight="1" x14ac:dyDescent="0.25">
      <c r="A46" s="254"/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1"/>
      <c r="X46" s="21"/>
      <c r="Y46" s="21"/>
    </row>
    <row r="47" spans="1:25" s="16" customFormat="1" ht="4.5" customHeight="1" thickBot="1" x14ac:dyDescent="0.3">
      <c r="A47" s="252"/>
      <c r="B47" s="253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1"/>
      <c r="X47" s="21"/>
      <c r="Y47" s="21"/>
    </row>
    <row r="48" spans="1:25" s="16" customFormat="1" ht="16" customHeight="1" x14ac:dyDescent="0.25">
      <c r="A48" s="429" t="s">
        <v>131</v>
      </c>
      <c r="B48" s="432"/>
      <c r="C48" s="435" t="s">
        <v>0</v>
      </c>
      <c r="D48" s="436"/>
      <c r="E48" s="437" t="s">
        <v>12</v>
      </c>
      <c r="F48" s="438" t="s">
        <v>1</v>
      </c>
      <c r="G48" s="439" t="s">
        <v>2</v>
      </c>
      <c r="H48" s="440"/>
      <c r="I48" s="440"/>
      <c r="J48" s="441"/>
      <c r="K48" s="440" t="s">
        <v>123</v>
      </c>
      <c r="L48" s="440"/>
      <c r="M48" s="440"/>
      <c r="N48" s="440"/>
      <c r="O48" s="440"/>
      <c r="P48" s="441"/>
      <c r="Q48" s="439" t="s">
        <v>125</v>
      </c>
      <c r="R48" s="440"/>
      <c r="S48" s="440"/>
      <c r="T48" s="440"/>
      <c r="U48" s="440"/>
      <c r="V48" s="446"/>
      <c r="W48" s="21"/>
      <c r="X48" s="21"/>
      <c r="Y48" s="21"/>
    </row>
    <row r="49" spans="1:26" s="16" customFormat="1" ht="11.25" customHeight="1" x14ac:dyDescent="0.25">
      <c r="A49" s="430"/>
      <c r="B49" s="433"/>
      <c r="C49" s="447" t="s">
        <v>122</v>
      </c>
      <c r="D49" s="366" t="s">
        <v>7</v>
      </c>
      <c r="E49" s="351"/>
      <c r="F49" s="354"/>
      <c r="G49" s="368" t="s">
        <v>3</v>
      </c>
      <c r="H49" s="370" t="s">
        <v>4</v>
      </c>
      <c r="I49" s="372" t="s">
        <v>5</v>
      </c>
      <c r="J49" s="374" t="s">
        <v>6</v>
      </c>
      <c r="K49" s="360" t="s">
        <v>8</v>
      </c>
      <c r="L49" s="360"/>
      <c r="M49" s="361"/>
      <c r="N49" s="360" t="s">
        <v>9</v>
      </c>
      <c r="O49" s="360"/>
      <c r="P49" s="362"/>
      <c r="Q49" s="363" t="s">
        <v>93</v>
      </c>
      <c r="R49" s="360"/>
      <c r="S49" s="360"/>
      <c r="T49" s="360"/>
      <c r="U49" s="360"/>
      <c r="V49" s="361"/>
      <c r="W49" s="21"/>
      <c r="X49" s="21"/>
      <c r="Y49" s="21"/>
    </row>
    <row r="50" spans="1:26" s="16" customFormat="1" ht="12" customHeight="1" thickBot="1" x14ac:dyDescent="0.3">
      <c r="A50" s="431"/>
      <c r="B50" s="434"/>
      <c r="C50" s="448"/>
      <c r="D50" s="367"/>
      <c r="E50" s="352"/>
      <c r="F50" s="355"/>
      <c r="G50" s="369"/>
      <c r="H50" s="371"/>
      <c r="I50" s="373"/>
      <c r="J50" s="375"/>
      <c r="K50" s="180" t="s">
        <v>13</v>
      </c>
      <c r="L50" s="121" t="s">
        <v>5</v>
      </c>
      <c r="M50" s="194" t="s">
        <v>6</v>
      </c>
      <c r="N50" s="120" t="s">
        <v>13</v>
      </c>
      <c r="O50" s="122" t="s">
        <v>5</v>
      </c>
      <c r="P50" s="123" t="s">
        <v>6</v>
      </c>
      <c r="Q50" s="462" t="s">
        <v>13</v>
      </c>
      <c r="R50" s="463"/>
      <c r="S50" s="464" t="s">
        <v>5</v>
      </c>
      <c r="T50" s="463"/>
      <c r="U50" s="464" t="s">
        <v>6</v>
      </c>
      <c r="V50" s="465"/>
      <c r="W50" s="21"/>
      <c r="X50" s="21"/>
      <c r="Y50" s="21"/>
    </row>
    <row r="51" spans="1:26" s="1" customFormat="1" ht="13" customHeight="1" thickBot="1" x14ac:dyDescent="0.3">
      <c r="A51" s="238" t="s">
        <v>139</v>
      </c>
      <c r="B51" s="255"/>
      <c r="C51" s="466"/>
      <c r="D51" s="467"/>
      <c r="E51" s="256"/>
      <c r="F51" s="257"/>
      <c r="G51" s="256"/>
      <c r="H51" s="258"/>
      <c r="I51" s="258"/>
      <c r="J51" s="259"/>
      <c r="K51" s="260"/>
      <c r="L51" s="258"/>
      <c r="M51" s="261"/>
      <c r="N51" s="256"/>
      <c r="O51" s="258"/>
      <c r="P51" s="257"/>
      <c r="Q51" s="468"/>
      <c r="R51" s="469"/>
      <c r="S51" s="470"/>
      <c r="T51" s="469"/>
      <c r="U51" s="470"/>
      <c r="V51" s="471"/>
      <c r="W51" s="20"/>
      <c r="X51" s="20"/>
      <c r="Y51" s="20"/>
    </row>
    <row r="52" spans="1:26" s="10" customFormat="1" ht="13" customHeight="1" thickBot="1" x14ac:dyDescent="0.3">
      <c r="A52" s="239" t="s">
        <v>69</v>
      </c>
      <c r="B52" s="172" t="s">
        <v>58</v>
      </c>
      <c r="C52" s="449" t="s">
        <v>15</v>
      </c>
      <c r="D52" s="450"/>
      <c r="E52" s="28">
        <v>20</v>
      </c>
      <c r="F52" s="34">
        <v>3</v>
      </c>
      <c r="G52" s="28"/>
      <c r="H52" s="54"/>
      <c r="I52" s="55">
        <v>20</v>
      </c>
      <c r="J52" s="173"/>
      <c r="K52" s="174"/>
      <c r="L52" s="32"/>
      <c r="M52" s="183"/>
      <c r="N52" s="31"/>
      <c r="O52" s="37"/>
      <c r="P52" s="33"/>
      <c r="Q52" s="451"/>
      <c r="R52" s="452"/>
      <c r="S52" s="453">
        <v>20</v>
      </c>
      <c r="T52" s="454"/>
      <c r="U52" s="453"/>
      <c r="V52" s="455"/>
      <c r="W52" s="21"/>
      <c r="X52" s="21"/>
      <c r="Y52" s="21"/>
      <c r="Z52" s="181"/>
    </row>
    <row r="53" spans="1:26" s="10" customFormat="1" ht="13" customHeight="1" x14ac:dyDescent="0.25">
      <c r="A53" s="239" t="s">
        <v>70</v>
      </c>
      <c r="B53" s="84" t="s">
        <v>59</v>
      </c>
      <c r="C53" s="456" t="s">
        <v>15</v>
      </c>
      <c r="D53" s="450"/>
      <c r="E53" s="28">
        <v>20</v>
      </c>
      <c r="F53" s="34">
        <v>3</v>
      </c>
      <c r="G53" s="28"/>
      <c r="H53" s="54"/>
      <c r="I53" s="55">
        <v>20</v>
      </c>
      <c r="J53" s="34"/>
      <c r="K53" s="31"/>
      <c r="L53" s="32"/>
      <c r="M53" s="183"/>
      <c r="N53" s="31"/>
      <c r="O53" s="37"/>
      <c r="P53" s="45"/>
      <c r="Q53" s="457"/>
      <c r="R53" s="458"/>
      <c r="S53" s="459">
        <v>20</v>
      </c>
      <c r="T53" s="460"/>
      <c r="U53" s="459"/>
      <c r="V53" s="461"/>
      <c r="W53" s="21"/>
      <c r="X53" s="21"/>
      <c r="Y53" s="21"/>
    </row>
    <row r="54" spans="1:26" ht="13" customHeight="1" x14ac:dyDescent="0.2">
      <c r="A54" s="240" t="s">
        <v>71</v>
      </c>
      <c r="B54" s="76" t="s">
        <v>60</v>
      </c>
      <c r="C54" s="456" t="s">
        <v>15</v>
      </c>
      <c r="D54" s="450"/>
      <c r="E54" s="75">
        <v>20</v>
      </c>
      <c r="F54" s="29">
        <v>3</v>
      </c>
      <c r="G54" s="79"/>
      <c r="H54" s="9"/>
      <c r="I54" s="15">
        <v>20</v>
      </c>
      <c r="J54" s="22"/>
      <c r="K54" s="11"/>
      <c r="L54" s="15"/>
      <c r="M54" s="195"/>
      <c r="N54" s="77"/>
      <c r="O54" s="44"/>
      <c r="P54" s="24"/>
      <c r="Q54" s="480"/>
      <c r="R54" s="481"/>
      <c r="S54" s="482">
        <v>20</v>
      </c>
      <c r="T54" s="483"/>
      <c r="U54" s="482"/>
      <c r="V54" s="484"/>
    </row>
    <row r="55" spans="1:26" ht="13" customHeight="1" x14ac:dyDescent="0.2">
      <c r="A55" s="232" t="s">
        <v>72</v>
      </c>
      <c r="B55" s="80" t="s">
        <v>61</v>
      </c>
      <c r="C55" s="485" t="s">
        <v>15</v>
      </c>
      <c r="D55" s="486"/>
      <c r="E55" s="6">
        <v>20</v>
      </c>
      <c r="F55" s="7">
        <v>3</v>
      </c>
      <c r="G55" s="6"/>
      <c r="H55" s="2"/>
      <c r="I55" s="5">
        <v>20</v>
      </c>
      <c r="J55" s="7"/>
      <c r="K55" s="79"/>
      <c r="L55" s="15"/>
      <c r="M55" s="195"/>
      <c r="N55" s="79"/>
      <c r="O55" s="78"/>
      <c r="P55" s="22"/>
      <c r="Q55" s="487"/>
      <c r="R55" s="483"/>
      <c r="S55" s="482">
        <v>20</v>
      </c>
      <c r="T55" s="483"/>
      <c r="U55" s="482"/>
      <c r="V55" s="484"/>
    </row>
    <row r="56" spans="1:26" ht="13" customHeight="1" thickBot="1" x14ac:dyDescent="0.25">
      <c r="A56" s="234" t="s">
        <v>73</v>
      </c>
      <c r="B56" s="87" t="s">
        <v>94</v>
      </c>
      <c r="C56" s="472" t="s">
        <v>15</v>
      </c>
      <c r="D56" s="473"/>
      <c r="E56" s="88">
        <v>15</v>
      </c>
      <c r="F56" s="86">
        <v>3</v>
      </c>
      <c r="G56" s="88"/>
      <c r="H56" s="169"/>
      <c r="I56" s="90">
        <v>15</v>
      </c>
      <c r="J56" s="86"/>
      <c r="K56" s="91"/>
      <c r="L56" s="97"/>
      <c r="M56" s="204"/>
      <c r="N56" s="91"/>
      <c r="O56" s="170"/>
      <c r="P56" s="171"/>
      <c r="Q56" s="474"/>
      <c r="R56" s="475"/>
      <c r="S56" s="476">
        <v>15</v>
      </c>
      <c r="T56" s="475"/>
      <c r="U56" s="476"/>
      <c r="V56" s="477"/>
    </row>
    <row r="57" spans="1:26" ht="13" customHeight="1" x14ac:dyDescent="0.25">
      <c r="A57" s="241" t="s">
        <v>150</v>
      </c>
      <c r="B57" s="160"/>
      <c r="C57" s="478" t="s">
        <v>62</v>
      </c>
      <c r="D57" s="479"/>
      <c r="E57" s="134">
        <f>SUM(E52:E56)</f>
        <v>95</v>
      </c>
      <c r="F57" s="126"/>
      <c r="G57" s="134"/>
      <c r="H57" s="166"/>
      <c r="I57" s="134">
        <f>SUM(I52:I56)</f>
        <v>95</v>
      </c>
      <c r="J57" s="126"/>
      <c r="K57" s="134"/>
      <c r="L57" s="134"/>
      <c r="M57" s="205"/>
      <c r="N57" s="134"/>
      <c r="O57" s="167"/>
      <c r="P57" s="126"/>
      <c r="Q57" s="478">
        <f>SUM(S52:S57)</f>
        <v>95</v>
      </c>
      <c r="R57" s="422"/>
      <c r="S57" s="422"/>
      <c r="T57" s="422"/>
      <c r="U57" s="422"/>
      <c r="V57" s="423"/>
    </row>
    <row r="58" spans="1:26" ht="13" customHeight="1" thickBot="1" x14ac:dyDescent="0.25">
      <c r="A58" s="228" t="s">
        <v>151</v>
      </c>
      <c r="B58" s="150"/>
      <c r="C58" s="488"/>
      <c r="D58" s="489"/>
      <c r="E58" s="161"/>
      <c r="F58" s="152">
        <f>SUM(F52:F56)</f>
        <v>15</v>
      </c>
      <c r="G58" s="161"/>
      <c r="H58" s="163"/>
      <c r="I58" s="161"/>
      <c r="J58" s="162"/>
      <c r="K58" s="161"/>
      <c r="L58" s="161"/>
      <c r="M58" s="206"/>
      <c r="N58" s="161"/>
      <c r="O58" s="164"/>
      <c r="P58" s="162"/>
      <c r="Q58" s="490">
        <f>SUM(F52:F56)</f>
        <v>15</v>
      </c>
      <c r="R58" s="491"/>
      <c r="S58" s="491"/>
      <c r="T58" s="491"/>
      <c r="U58" s="491"/>
      <c r="V58" s="492"/>
    </row>
    <row r="59" spans="1:26" ht="13" customHeight="1" x14ac:dyDescent="0.2">
      <c r="A59" s="241" t="s">
        <v>140</v>
      </c>
      <c r="B59" s="262"/>
      <c r="C59" s="493"/>
      <c r="D59" s="494"/>
      <c r="E59" s="263"/>
      <c r="F59" s="264"/>
      <c r="G59" s="283"/>
      <c r="H59" s="284"/>
      <c r="I59" s="282"/>
      <c r="J59" s="262"/>
      <c r="K59" s="283"/>
      <c r="L59" s="282"/>
      <c r="M59" s="265"/>
      <c r="N59" s="263"/>
      <c r="O59" s="280"/>
      <c r="P59" s="262"/>
      <c r="Q59" s="266"/>
      <c r="R59" s="279"/>
      <c r="S59" s="267"/>
      <c r="T59" s="279"/>
      <c r="U59" s="267"/>
      <c r="V59" s="268"/>
    </row>
    <row r="60" spans="1:26" ht="13" customHeight="1" x14ac:dyDescent="0.2">
      <c r="A60" s="239" t="s">
        <v>75</v>
      </c>
      <c r="B60" s="84" t="s">
        <v>95</v>
      </c>
      <c r="C60" s="495" t="s">
        <v>15</v>
      </c>
      <c r="D60" s="496"/>
      <c r="E60" s="28">
        <v>20</v>
      </c>
      <c r="F60" s="34">
        <v>3</v>
      </c>
      <c r="G60" s="28"/>
      <c r="H60" s="54"/>
      <c r="I60" s="28">
        <v>20</v>
      </c>
      <c r="J60" s="34"/>
      <c r="K60" s="31"/>
      <c r="L60" s="32"/>
      <c r="M60" s="281"/>
      <c r="N60" s="31"/>
      <c r="O60" s="159"/>
      <c r="P60" s="33"/>
      <c r="Q60" s="497"/>
      <c r="R60" s="452"/>
      <c r="S60" s="453">
        <v>20</v>
      </c>
      <c r="T60" s="454"/>
      <c r="U60" s="453"/>
      <c r="V60" s="455"/>
    </row>
    <row r="61" spans="1:26" ht="13" customHeight="1" x14ac:dyDescent="0.2">
      <c r="A61" s="239" t="s">
        <v>74</v>
      </c>
      <c r="B61" s="84" t="s">
        <v>96</v>
      </c>
      <c r="C61" s="456" t="s">
        <v>15</v>
      </c>
      <c r="D61" s="450"/>
      <c r="E61" s="28">
        <v>20</v>
      </c>
      <c r="F61" s="34">
        <v>3</v>
      </c>
      <c r="G61" s="28"/>
      <c r="H61" s="54"/>
      <c r="I61" s="55">
        <v>20</v>
      </c>
      <c r="J61" s="34"/>
      <c r="K61" s="31"/>
      <c r="L61" s="32"/>
      <c r="M61" s="183"/>
      <c r="N61" s="31"/>
      <c r="O61" s="37"/>
      <c r="P61" s="45"/>
      <c r="Q61" s="457"/>
      <c r="R61" s="458"/>
      <c r="S61" s="459">
        <v>20</v>
      </c>
      <c r="T61" s="460"/>
      <c r="U61" s="459"/>
      <c r="V61" s="461"/>
    </row>
    <row r="62" spans="1:26" ht="13" customHeight="1" x14ac:dyDescent="0.2">
      <c r="A62" s="240" t="s">
        <v>76</v>
      </c>
      <c r="B62" s="76" t="s">
        <v>97</v>
      </c>
      <c r="C62" s="456" t="s">
        <v>15</v>
      </c>
      <c r="D62" s="450"/>
      <c r="E62" s="75">
        <v>20</v>
      </c>
      <c r="F62" s="29">
        <v>3</v>
      </c>
      <c r="G62" s="79"/>
      <c r="H62" s="9"/>
      <c r="I62" s="15">
        <v>20</v>
      </c>
      <c r="J62" s="22"/>
      <c r="K62" s="11"/>
      <c r="L62" s="15"/>
      <c r="M62" s="195"/>
      <c r="N62" s="77"/>
      <c r="O62" s="44"/>
      <c r="P62" s="24"/>
      <c r="Q62" s="480"/>
      <c r="R62" s="481"/>
      <c r="S62" s="482">
        <v>20</v>
      </c>
      <c r="T62" s="483"/>
      <c r="U62" s="482"/>
      <c r="V62" s="484"/>
    </row>
    <row r="63" spans="1:26" ht="13" customHeight="1" x14ac:dyDescent="0.2">
      <c r="A63" s="232" t="s">
        <v>77</v>
      </c>
      <c r="B63" s="80" t="s">
        <v>98</v>
      </c>
      <c r="C63" s="485" t="s">
        <v>15</v>
      </c>
      <c r="D63" s="486"/>
      <c r="E63" s="6">
        <v>20</v>
      </c>
      <c r="F63" s="7">
        <v>3</v>
      </c>
      <c r="G63" s="6"/>
      <c r="H63" s="2"/>
      <c r="I63" s="5">
        <v>20</v>
      </c>
      <c r="J63" s="7"/>
      <c r="K63" s="79"/>
      <c r="L63" s="15"/>
      <c r="M63" s="195"/>
      <c r="N63" s="79"/>
      <c r="O63" s="78"/>
      <c r="P63" s="22"/>
      <c r="Q63" s="487"/>
      <c r="R63" s="483"/>
      <c r="S63" s="482">
        <v>20</v>
      </c>
      <c r="T63" s="483"/>
      <c r="U63" s="482"/>
      <c r="V63" s="484"/>
    </row>
    <row r="64" spans="1:26" ht="13" customHeight="1" thickBot="1" x14ac:dyDescent="0.25">
      <c r="A64" s="234" t="s">
        <v>78</v>
      </c>
      <c r="B64" s="87" t="s">
        <v>99</v>
      </c>
      <c r="C64" s="472" t="s">
        <v>15</v>
      </c>
      <c r="D64" s="473"/>
      <c r="E64" s="88">
        <v>15</v>
      </c>
      <c r="F64" s="86">
        <v>3</v>
      </c>
      <c r="G64" s="88"/>
      <c r="H64" s="169"/>
      <c r="I64" s="90">
        <v>15</v>
      </c>
      <c r="J64" s="86"/>
      <c r="K64" s="91"/>
      <c r="L64" s="97"/>
      <c r="M64" s="204"/>
      <c r="N64" s="91"/>
      <c r="O64" s="170"/>
      <c r="P64" s="171"/>
      <c r="Q64" s="474"/>
      <c r="R64" s="475"/>
      <c r="S64" s="476">
        <v>15</v>
      </c>
      <c r="T64" s="475"/>
      <c r="U64" s="476"/>
      <c r="V64" s="477"/>
    </row>
    <row r="65" spans="1:22" ht="13" customHeight="1" x14ac:dyDescent="0.25">
      <c r="A65" s="241" t="s">
        <v>150</v>
      </c>
      <c r="B65" s="160"/>
      <c r="C65" s="478" t="s">
        <v>62</v>
      </c>
      <c r="D65" s="479"/>
      <c r="E65" s="134">
        <f>SUM(E60:E64)</f>
        <v>95</v>
      </c>
      <c r="F65" s="126"/>
      <c r="G65" s="134"/>
      <c r="H65" s="166"/>
      <c r="I65" s="134">
        <f>SUM(I60:I64)</f>
        <v>95</v>
      </c>
      <c r="J65" s="126"/>
      <c r="K65" s="134"/>
      <c r="L65" s="134"/>
      <c r="M65" s="205"/>
      <c r="N65" s="134"/>
      <c r="O65" s="167"/>
      <c r="P65" s="126"/>
      <c r="Q65" s="478">
        <f>SUM(S60:S64)</f>
        <v>95</v>
      </c>
      <c r="R65" s="422"/>
      <c r="S65" s="422"/>
      <c r="T65" s="422"/>
      <c r="U65" s="422"/>
      <c r="V65" s="423"/>
    </row>
    <row r="66" spans="1:22" ht="13" customHeight="1" thickBot="1" x14ac:dyDescent="0.25">
      <c r="A66" s="228" t="s">
        <v>151</v>
      </c>
      <c r="B66" s="150"/>
      <c r="C66" s="488"/>
      <c r="D66" s="489"/>
      <c r="E66" s="161"/>
      <c r="F66" s="152">
        <f>SUM(F60:F64)</f>
        <v>15</v>
      </c>
      <c r="G66" s="161"/>
      <c r="H66" s="163"/>
      <c r="I66" s="161"/>
      <c r="J66" s="162"/>
      <c r="K66" s="161"/>
      <c r="L66" s="161"/>
      <c r="M66" s="206"/>
      <c r="N66" s="161"/>
      <c r="O66" s="164"/>
      <c r="P66" s="162"/>
      <c r="Q66" s="490">
        <f>SUM(F60:F64)</f>
        <v>15</v>
      </c>
      <c r="R66" s="491"/>
      <c r="S66" s="491"/>
      <c r="T66" s="491"/>
      <c r="U66" s="491"/>
      <c r="V66" s="492"/>
    </row>
    <row r="67" spans="1:22" ht="13" customHeight="1" x14ac:dyDescent="0.2">
      <c r="A67" s="238" t="s">
        <v>141</v>
      </c>
      <c r="B67" s="269"/>
      <c r="C67" s="308"/>
      <c r="D67" s="309"/>
      <c r="E67" s="270"/>
      <c r="F67" s="271"/>
      <c r="G67" s="272"/>
      <c r="H67" s="273"/>
      <c r="I67" s="273"/>
      <c r="J67" s="274"/>
      <c r="K67" s="272"/>
      <c r="L67" s="273"/>
      <c r="M67" s="275"/>
      <c r="N67" s="272"/>
      <c r="O67" s="276"/>
      <c r="P67" s="274"/>
      <c r="Q67" s="277"/>
      <c r="R67" s="272"/>
      <c r="S67" s="276"/>
      <c r="T67" s="272"/>
      <c r="U67" s="276"/>
      <c r="V67" s="278"/>
    </row>
    <row r="68" spans="1:22" ht="13" customHeight="1" x14ac:dyDescent="0.2">
      <c r="A68" s="239" t="s">
        <v>79</v>
      </c>
      <c r="B68" s="84" t="s">
        <v>100</v>
      </c>
      <c r="C68" s="495" t="s">
        <v>15</v>
      </c>
      <c r="D68" s="496"/>
      <c r="E68" s="28">
        <v>20</v>
      </c>
      <c r="F68" s="34">
        <v>3</v>
      </c>
      <c r="G68" s="28"/>
      <c r="H68" s="54"/>
      <c r="I68" s="55">
        <v>20</v>
      </c>
      <c r="J68" s="34"/>
      <c r="K68" s="31"/>
      <c r="L68" s="32"/>
      <c r="M68" s="183"/>
      <c r="N68" s="31"/>
      <c r="O68" s="37"/>
      <c r="P68" s="33"/>
      <c r="Q68" s="497"/>
      <c r="R68" s="452"/>
      <c r="S68" s="453">
        <v>20</v>
      </c>
      <c r="T68" s="454"/>
      <c r="U68" s="453"/>
      <c r="V68" s="455"/>
    </row>
    <row r="69" spans="1:22" ht="13" customHeight="1" x14ac:dyDescent="0.2">
      <c r="A69" s="239" t="s">
        <v>80</v>
      </c>
      <c r="B69" s="84" t="s">
        <v>101</v>
      </c>
      <c r="C69" s="456" t="s">
        <v>15</v>
      </c>
      <c r="D69" s="450"/>
      <c r="E69" s="28">
        <v>20</v>
      </c>
      <c r="F69" s="34">
        <v>3</v>
      </c>
      <c r="G69" s="28"/>
      <c r="H69" s="54"/>
      <c r="I69" s="55">
        <v>20</v>
      </c>
      <c r="J69" s="34"/>
      <c r="K69" s="31"/>
      <c r="L69" s="32"/>
      <c r="M69" s="183"/>
      <c r="N69" s="31"/>
      <c r="O69" s="37"/>
      <c r="P69" s="45"/>
      <c r="Q69" s="457"/>
      <c r="R69" s="458"/>
      <c r="S69" s="459">
        <v>20</v>
      </c>
      <c r="T69" s="460"/>
      <c r="U69" s="459"/>
      <c r="V69" s="461"/>
    </row>
    <row r="70" spans="1:22" ht="13" customHeight="1" x14ac:dyDescent="0.2">
      <c r="A70" s="240" t="s">
        <v>81</v>
      </c>
      <c r="B70" s="76" t="s">
        <v>102</v>
      </c>
      <c r="C70" s="456" t="s">
        <v>15</v>
      </c>
      <c r="D70" s="450"/>
      <c r="E70" s="75">
        <v>20</v>
      </c>
      <c r="F70" s="29">
        <v>3</v>
      </c>
      <c r="G70" s="79"/>
      <c r="H70" s="9"/>
      <c r="I70" s="15">
        <v>20</v>
      </c>
      <c r="J70" s="22"/>
      <c r="K70" s="11"/>
      <c r="L70" s="15"/>
      <c r="M70" s="195"/>
      <c r="N70" s="77"/>
      <c r="O70" s="44"/>
      <c r="P70" s="24"/>
      <c r="Q70" s="480"/>
      <c r="R70" s="481"/>
      <c r="S70" s="482">
        <v>20</v>
      </c>
      <c r="T70" s="483"/>
      <c r="U70" s="482"/>
      <c r="V70" s="484"/>
    </row>
    <row r="71" spans="1:22" ht="13" customHeight="1" x14ac:dyDescent="0.2">
      <c r="A71" s="232" t="s">
        <v>82</v>
      </c>
      <c r="B71" s="80" t="s">
        <v>103</v>
      </c>
      <c r="C71" s="485" t="s">
        <v>15</v>
      </c>
      <c r="D71" s="486"/>
      <c r="E71" s="6">
        <v>20</v>
      </c>
      <c r="F71" s="7">
        <v>3</v>
      </c>
      <c r="G71" s="6"/>
      <c r="H71" s="2"/>
      <c r="I71" s="5">
        <v>20</v>
      </c>
      <c r="J71" s="7"/>
      <c r="K71" s="79"/>
      <c r="L71" s="15"/>
      <c r="M71" s="195"/>
      <c r="N71" s="79"/>
      <c r="O71" s="78"/>
      <c r="P71" s="22"/>
      <c r="Q71" s="487"/>
      <c r="R71" s="483"/>
      <c r="S71" s="482">
        <v>20</v>
      </c>
      <c r="T71" s="483"/>
      <c r="U71" s="482"/>
      <c r="V71" s="484"/>
    </row>
    <row r="72" spans="1:22" ht="13" customHeight="1" thickBot="1" x14ac:dyDescent="0.25">
      <c r="A72" s="234" t="s">
        <v>83</v>
      </c>
      <c r="B72" s="87" t="s">
        <v>104</v>
      </c>
      <c r="C72" s="472" t="s">
        <v>15</v>
      </c>
      <c r="D72" s="473"/>
      <c r="E72" s="88">
        <v>15</v>
      </c>
      <c r="F72" s="86">
        <v>3</v>
      </c>
      <c r="G72" s="88"/>
      <c r="H72" s="169"/>
      <c r="I72" s="90">
        <v>15</v>
      </c>
      <c r="J72" s="86"/>
      <c r="K72" s="91"/>
      <c r="L72" s="97"/>
      <c r="M72" s="204"/>
      <c r="N72" s="91"/>
      <c r="O72" s="170"/>
      <c r="P72" s="171"/>
      <c r="Q72" s="474"/>
      <c r="R72" s="475"/>
      <c r="S72" s="476">
        <v>15</v>
      </c>
      <c r="T72" s="475"/>
      <c r="U72" s="476"/>
      <c r="V72" s="477"/>
    </row>
    <row r="73" spans="1:22" ht="13" customHeight="1" x14ac:dyDescent="0.25">
      <c r="A73" s="241" t="s">
        <v>150</v>
      </c>
      <c r="B73" s="160"/>
      <c r="C73" s="478" t="s">
        <v>62</v>
      </c>
      <c r="D73" s="479"/>
      <c r="E73" s="134">
        <f>SUM(E68:E72)</f>
        <v>95</v>
      </c>
      <c r="F73" s="126"/>
      <c r="G73" s="134"/>
      <c r="H73" s="166"/>
      <c r="I73" s="134">
        <f>SUM(I68:I72)</f>
        <v>95</v>
      </c>
      <c r="J73" s="126"/>
      <c r="K73" s="134"/>
      <c r="L73" s="134"/>
      <c r="M73" s="205"/>
      <c r="N73" s="134"/>
      <c r="O73" s="167"/>
      <c r="P73" s="126"/>
      <c r="Q73" s="478">
        <f>SUM(S68:S72)</f>
        <v>95</v>
      </c>
      <c r="R73" s="422"/>
      <c r="S73" s="422"/>
      <c r="T73" s="422"/>
      <c r="U73" s="422"/>
      <c r="V73" s="423"/>
    </row>
    <row r="74" spans="1:22" ht="13" customHeight="1" thickBot="1" x14ac:dyDescent="0.25">
      <c r="A74" s="228" t="s">
        <v>151</v>
      </c>
      <c r="B74" s="150"/>
      <c r="C74" s="488"/>
      <c r="D74" s="489"/>
      <c r="E74" s="161"/>
      <c r="F74" s="152">
        <f>SUM(F68:F72)</f>
        <v>15</v>
      </c>
      <c r="G74" s="161"/>
      <c r="H74" s="163"/>
      <c r="I74" s="161"/>
      <c r="J74" s="162"/>
      <c r="K74" s="161"/>
      <c r="L74" s="161"/>
      <c r="M74" s="206"/>
      <c r="N74" s="161"/>
      <c r="O74" s="164"/>
      <c r="P74" s="162"/>
      <c r="Q74" s="490">
        <f>SUM(F68:F72)</f>
        <v>15</v>
      </c>
      <c r="R74" s="491"/>
      <c r="S74" s="491"/>
      <c r="T74" s="491"/>
      <c r="U74" s="491"/>
      <c r="V74" s="492"/>
    </row>
    <row r="75" spans="1:22" ht="13" customHeight="1" x14ac:dyDescent="0.2">
      <c r="A75" s="238" t="s">
        <v>142</v>
      </c>
      <c r="B75" s="269"/>
      <c r="C75" s="308"/>
      <c r="D75" s="309"/>
      <c r="E75" s="270"/>
      <c r="F75" s="271"/>
      <c r="G75" s="272"/>
      <c r="H75" s="273"/>
      <c r="I75" s="273"/>
      <c r="J75" s="274"/>
      <c r="K75" s="272"/>
      <c r="L75" s="273"/>
      <c r="M75" s="275"/>
      <c r="N75" s="272"/>
      <c r="O75" s="276"/>
      <c r="P75" s="274"/>
      <c r="Q75" s="277"/>
      <c r="R75" s="272"/>
      <c r="S75" s="276"/>
      <c r="T75" s="272"/>
      <c r="U75" s="276"/>
      <c r="V75" s="278"/>
    </row>
    <row r="76" spans="1:22" ht="13" customHeight="1" x14ac:dyDescent="0.2">
      <c r="A76" s="239" t="s">
        <v>84</v>
      </c>
      <c r="B76" s="84" t="s">
        <v>105</v>
      </c>
      <c r="C76" s="495" t="s">
        <v>15</v>
      </c>
      <c r="D76" s="496"/>
      <c r="E76" s="28">
        <v>20</v>
      </c>
      <c r="F76" s="34">
        <v>3</v>
      </c>
      <c r="G76" s="28"/>
      <c r="H76" s="54"/>
      <c r="I76" s="55">
        <v>20</v>
      </c>
      <c r="J76" s="34"/>
      <c r="K76" s="31"/>
      <c r="L76" s="32"/>
      <c r="M76" s="183"/>
      <c r="N76" s="31"/>
      <c r="O76" s="37"/>
      <c r="P76" s="33"/>
      <c r="Q76" s="497"/>
      <c r="R76" s="452"/>
      <c r="S76" s="453">
        <v>20</v>
      </c>
      <c r="T76" s="454"/>
      <c r="U76" s="453"/>
      <c r="V76" s="455"/>
    </row>
    <row r="77" spans="1:22" ht="13" customHeight="1" x14ac:dyDescent="0.2">
      <c r="A77" s="239" t="s">
        <v>85</v>
      </c>
      <c r="B77" s="84" t="s">
        <v>106</v>
      </c>
      <c r="C77" s="456" t="s">
        <v>15</v>
      </c>
      <c r="D77" s="450"/>
      <c r="E77" s="28">
        <v>20</v>
      </c>
      <c r="F77" s="34">
        <v>3</v>
      </c>
      <c r="G77" s="28"/>
      <c r="H77" s="54"/>
      <c r="I77" s="55">
        <v>20</v>
      </c>
      <c r="J77" s="34"/>
      <c r="K77" s="31"/>
      <c r="L77" s="32"/>
      <c r="M77" s="183"/>
      <c r="N77" s="31"/>
      <c r="O77" s="37"/>
      <c r="P77" s="45"/>
      <c r="Q77" s="457"/>
      <c r="R77" s="458"/>
      <c r="S77" s="459">
        <v>20</v>
      </c>
      <c r="T77" s="460"/>
      <c r="U77" s="459"/>
      <c r="V77" s="461"/>
    </row>
    <row r="78" spans="1:22" ht="13" customHeight="1" x14ac:dyDescent="0.2">
      <c r="A78" s="240" t="s">
        <v>86</v>
      </c>
      <c r="B78" s="76" t="s">
        <v>107</v>
      </c>
      <c r="C78" s="456" t="s">
        <v>15</v>
      </c>
      <c r="D78" s="450"/>
      <c r="E78" s="75">
        <v>20</v>
      </c>
      <c r="F78" s="29">
        <v>3</v>
      </c>
      <c r="G78" s="79"/>
      <c r="H78" s="9"/>
      <c r="I78" s="15">
        <v>20</v>
      </c>
      <c r="J78" s="22"/>
      <c r="K78" s="11"/>
      <c r="L78" s="15"/>
      <c r="M78" s="195"/>
      <c r="N78" s="77"/>
      <c r="O78" s="44"/>
      <c r="P78" s="24"/>
      <c r="Q78" s="480"/>
      <c r="R78" s="481"/>
      <c r="S78" s="482">
        <v>20</v>
      </c>
      <c r="T78" s="483"/>
      <c r="U78" s="482"/>
      <c r="V78" s="484"/>
    </row>
    <row r="79" spans="1:22" ht="13" customHeight="1" x14ac:dyDescent="0.2">
      <c r="A79" s="232" t="s">
        <v>87</v>
      </c>
      <c r="B79" s="80" t="s">
        <v>108</v>
      </c>
      <c r="C79" s="485" t="s">
        <v>15</v>
      </c>
      <c r="D79" s="486"/>
      <c r="E79" s="6">
        <v>20</v>
      </c>
      <c r="F79" s="7">
        <v>3</v>
      </c>
      <c r="G79" s="6"/>
      <c r="H79" s="2"/>
      <c r="I79" s="5">
        <v>20</v>
      </c>
      <c r="J79" s="7"/>
      <c r="K79" s="79"/>
      <c r="L79" s="15"/>
      <c r="M79" s="195"/>
      <c r="N79" s="79"/>
      <c r="O79" s="78"/>
      <c r="P79" s="22"/>
      <c r="Q79" s="487"/>
      <c r="R79" s="483"/>
      <c r="S79" s="482">
        <v>20</v>
      </c>
      <c r="T79" s="483"/>
      <c r="U79" s="482"/>
      <c r="V79" s="484"/>
    </row>
    <row r="80" spans="1:22" ht="13" customHeight="1" thickBot="1" x14ac:dyDescent="0.25">
      <c r="A80" s="234" t="s">
        <v>88</v>
      </c>
      <c r="B80" s="87" t="s">
        <v>109</v>
      </c>
      <c r="C80" s="472" t="s">
        <v>15</v>
      </c>
      <c r="D80" s="473"/>
      <c r="E80" s="88">
        <v>15</v>
      </c>
      <c r="F80" s="86">
        <v>3</v>
      </c>
      <c r="G80" s="88"/>
      <c r="H80" s="169"/>
      <c r="I80" s="90">
        <v>15</v>
      </c>
      <c r="J80" s="86"/>
      <c r="K80" s="91"/>
      <c r="L80" s="97"/>
      <c r="M80" s="204"/>
      <c r="N80" s="91"/>
      <c r="O80" s="170"/>
      <c r="P80" s="171"/>
      <c r="Q80" s="474"/>
      <c r="R80" s="475"/>
      <c r="S80" s="476">
        <v>15</v>
      </c>
      <c r="T80" s="475"/>
      <c r="U80" s="476"/>
      <c r="V80" s="477"/>
    </row>
    <row r="81" spans="1:22" ht="13" customHeight="1" x14ac:dyDescent="0.25">
      <c r="A81" s="241" t="s">
        <v>150</v>
      </c>
      <c r="B81" s="160"/>
      <c r="C81" s="478" t="s">
        <v>62</v>
      </c>
      <c r="D81" s="479"/>
      <c r="E81" s="134">
        <f>SUM(E76:E80)</f>
        <v>95</v>
      </c>
      <c r="F81" s="126"/>
      <c r="G81" s="134"/>
      <c r="H81" s="166"/>
      <c r="I81" s="134">
        <f>SUM(I76:I80)</f>
        <v>95</v>
      </c>
      <c r="J81" s="126"/>
      <c r="K81" s="134"/>
      <c r="L81" s="134"/>
      <c r="M81" s="205"/>
      <c r="N81" s="134"/>
      <c r="O81" s="167"/>
      <c r="P81" s="126"/>
      <c r="Q81" s="478">
        <f>SUM(S76:S80)</f>
        <v>95</v>
      </c>
      <c r="R81" s="422"/>
      <c r="S81" s="422"/>
      <c r="T81" s="422"/>
      <c r="U81" s="422"/>
      <c r="V81" s="423"/>
    </row>
    <row r="82" spans="1:22" ht="13" customHeight="1" thickBot="1" x14ac:dyDescent="0.25">
      <c r="A82" s="228" t="s">
        <v>151</v>
      </c>
      <c r="B82" s="150"/>
      <c r="C82" s="488"/>
      <c r="D82" s="489"/>
      <c r="E82" s="161"/>
      <c r="F82" s="152">
        <f>SUM(F76:F80)</f>
        <v>15</v>
      </c>
      <c r="G82" s="161"/>
      <c r="H82" s="163"/>
      <c r="I82" s="161"/>
      <c r="J82" s="162"/>
      <c r="K82" s="161"/>
      <c r="L82" s="161"/>
      <c r="M82" s="206"/>
      <c r="N82" s="161"/>
      <c r="O82" s="164"/>
      <c r="P82" s="162"/>
      <c r="Q82" s="490">
        <f>SUM(F76:F80)</f>
        <v>15</v>
      </c>
      <c r="R82" s="491"/>
      <c r="S82" s="491"/>
      <c r="T82" s="491"/>
      <c r="U82" s="491"/>
      <c r="V82" s="492"/>
    </row>
    <row r="83" spans="1:22" ht="13" customHeight="1" x14ac:dyDescent="0.2">
      <c r="A83" s="238" t="s">
        <v>143</v>
      </c>
      <c r="B83" s="269"/>
      <c r="C83" s="308"/>
      <c r="D83" s="309"/>
      <c r="E83" s="270"/>
      <c r="F83" s="271"/>
      <c r="G83" s="272"/>
      <c r="H83" s="273"/>
      <c r="I83" s="273"/>
      <c r="J83" s="274"/>
      <c r="K83" s="272"/>
      <c r="L83" s="273"/>
      <c r="M83" s="275"/>
      <c r="N83" s="272"/>
      <c r="O83" s="276"/>
      <c r="P83" s="274"/>
      <c r="Q83" s="277"/>
      <c r="R83" s="272"/>
      <c r="S83" s="276"/>
      <c r="T83" s="272"/>
      <c r="U83" s="276"/>
      <c r="V83" s="278"/>
    </row>
    <row r="84" spans="1:22" ht="13" customHeight="1" x14ac:dyDescent="0.2">
      <c r="A84" s="239" t="s">
        <v>89</v>
      </c>
      <c r="B84" s="84" t="s">
        <v>110</v>
      </c>
      <c r="C84" s="495" t="s">
        <v>15</v>
      </c>
      <c r="D84" s="496"/>
      <c r="E84" s="28">
        <v>20</v>
      </c>
      <c r="F84" s="34">
        <v>3</v>
      </c>
      <c r="G84" s="28"/>
      <c r="H84" s="54"/>
      <c r="I84" s="55">
        <v>20</v>
      </c>
      <c r="J84" s="33"/>
      <c r="K84" s="31"/>
      <c r="L84" s="32"/>
      <c r="M84" s="183"/>
      <c r="N84" s="31"/>
      <c r="O84" s="37"/>
      <c r="P84" s="33"/>
      <c r="Q84" s="497"/>
      <c r="R84" s="452"/>
      <c r="S84" s="453">
        <v>20</v>
      </c>
      <c r="T84" s="454"/>
      <c r="U84" s="453"/>
      <c r="V84" s="455"/>
    </row>
    <row r="85" spans="1:22" ht="13" customHeight="1" x14ac:dyDescent="0.2">
      <c r="A85" s="248" t="s">
        <v>121</v>
      </c>
      <c r="B85" s="76" t="s">
        <v>111</v>
      </c>
      <c r="C85" s="456" t="s">
        <v>15</v>
      </c>
      <c r="D85" s="450"/>
      <c r="E85" s="75">
        <v>20</v>
      </c>
      <c r="F85" s="29">
        <v>3</v>
      </c>
      <c r="G85" s="75"/>
      <c r="H85" s="223"/>
      <c r="I85" s="224">
        <v>20</v>
      </c>
      <c r="J85" s="45"/>
      <c r="K85" s="74"/>
      <c r="L85" s="225"/>
      <c r="M85" s="226"/>
      <c r="N85" s="74"/>
      <c r="O85" s="227"/>
      <c r="P85" s="45"/>
      <c r="Q85" s="457"/>
      <c r="R85" s="458"/>
      <c r="S85" s="459">
        <v>20</v>
      </c>
      <c r="T85" s="460"/>
      <c r="U85" s="459"/>
      <c r="V85" s="461"/>
    </row>
    <row r="86" spans="1:22" ht="13" customHeight="1" x14ac:dyDescent="0.2">
      <c r="A86" s="240" t="s">
        <v>90</v>
      </c>
      <c r="B86" s="76" t="s">
        <v>112</v>
      </c>
      <c r="C86" s="456" t="s">
        <v>15</v>
      </c>
      <c r="D86" s="450"/>
      <c r="E86" s="75">
        <v>20</v>
      </c>
      <c r="F86" s="29">
        <v>3</v>
      </c>
      <c r="G86" s="79"/>
      <c r="H86" s="9"/>
      <c r="I86" s="15">
        <v>20</v>
      </c>
      <c r="J86" s="22"/>
      <c r="K86" s="11"/>
      <c r="L86" s="15"/>
      <c r="M86" s="195"/>
      <c r="N86" s="77"/>
      <c r="O86" s="44"/>
      <c r="P86" s="24"/>
      <c r="Q86" s="480"/>
      <c r="R86" s="481"/>
      <c r="S86" s="482">
        <v>20</v>
      </c>
      <c r="T86" s="483"/>
      <c r="U86" s="482"/>
      <c r="V86" s="484"/>
    </row>
    <row r="87" spans="1:22" ht="13" customHeight="1" x14ac:dyDescent="0.2">
      <c r="A87" s="232" t="s">
        <v>91</v>
      </c>
      <c r="B87" s="80" t="s">
        <v>113</v>
      </c>
      <c r="C87" s="485" t="s">
        <v>15</v>
      </c>
      <c r="D87" s="486"/>
      <c r="E87" s="6">
        <v>20</v>
      </c>
      <c r="F87" s="7">
        <v>3</v>
      </c>
      <c r="G87" s="6"/>
      <c r="H87" s="2"/>
      <c r="I87" s="5">
        <v>20</v>
      </c>
      <c r="J87" s="7"/>
      <c r="K87" s="79"/>
      <c r="L87" s="15"/>
      <c r="M87" s="195"/>
      <c r="N87" s="79"/>
      <c r="O87" s="78"/>
      <c r="P87" s="22"/>
      <c r="Q87" s="487"/>
      <c r="R87" s="483"/>
      <c r="S87" s="482">
        <v>20</v>
      </c>
      <c r="T87" s="483"/>
      <c r="U87" s="482"/>
      <c r="V87" s="484"/>
    </row>
    <row r="88" spans="1:22" ht="13" customHeight="1" thickBot="1" x14ac:dyDescent="0.25">
      <c r="A88" s="234" t="s">
        <v>92</v>
      </c>
      <c r="B88" s="87" t="s">
        <v>114</v>
      </c>
      <c r="C88" s="472" t="s">
        <v>15</v>
      </c>
      <c r="D88" s="473"/>
      <c r="E88" s="88">
        <v>15</v>
      </c>
      <c r="F88" s="86">
        <v>3</v>
      </c>
      <c r="G88" s="88"/>
      <c r="H88" s="169"/>
      <c r="I88" s="90">
        <v>15</v>
      </c>
      <c r="J88" s="86"/>
      <c r="K88" s="91"/>
      <c r="L88" s="97"/>
      <c r="M88" s="204"/>
      <c r="N88" s="91"/>
      <c r="O88" s="170"/>
      <c r="P88" s="171"/>
      <c r="Q88" s="474"/>
      <c r="R88" s="475"/>
      <c r="S88" s="476">
        <v>15</v>
      </c>
      <c r="T88" s="475"/>
      <c r="U88" s="476"/>
      <c r="V88" s="477"/>
    </row>
    <row r="89" spans="1:22" ht="13" customHeight="1" x14ac:dyDescent="0.25">
      <c r="A89" s="241" t="s">
        <v>150</v>
      </c>
      <c r="B89" s="160"/>
      <c r="C89" s="478" t="s">
        <v>62</v>
      </c>
      <c r="D89" s="479"/>
      <c r="E89" s="134">
        <f>SUM(E84:E88)</f>
        <v>95</v>
      </c>
      <c r="F89" s="126"/>
      <c r="G89" s="134"/>
      <c r="H89" s="166"/>
      <c r="I89" s="134">
        <f>SUM(I84:I88)</f>
        <v>95</v>
      </c>
      <c r="J89" s="126"/>
      <c r="K89" s="134"/>
      <c r="L89" s="134"/>
      <c r="M89" s="205"/>
      <c r="N89" s="134"/>
      <c r="O89" s="167"/>
      <c r="P89" s="126"/>
      <c r="Q89" s="478">
        <f>SUM(S84:S88)</f>
        <v>95</v>
      </c>
      <c r="R89" s="422"/>
      <c r="S89" s="422"/>
      <c r="T89" s="422"/>
      <c r="U89" s="422"/>
      <c r="V89" s="423"/>
    </row>
    <row r="90" spans="1:22" ht="13" customHeight="1" thickBot="1" x14ac:dyDescent="0.25">
      <c r="A90" s="228" t="s">
        <v>151</v>
      </c>
      <c r="B90" s="150"/>
      <c r="C90" s="488"/>
      <c r="D90" s="489"/>
      <c r="E90" s="161"/>
      <c r="F90" s="152">
        <f>SUM(F84:F88)</f>
        <v>15</v>
      </c>
      <c r="G90" s="161"/>
      <c r="H90" s="163"/>
      <c r="I90" s="161"/>
      <c r="J90" s="162"/>
      <c r="K90" s="161"/>
      <c r="L90" s="161"/>
      <c r="M90" s="206"/>
      <c r="N90" s="161"/>
      <c r="O90" s="164"/>
      <c r="P90" s="162"/>
      <c r="Q90" s="490">
        <f>SUM(F84:F88)</f>
        <v>15</v>
      </c>
      <c r="R90" s="491"/>
      <c r="S90" s="491"/>
      <c r="T90" s="491"/>
      <c r="U90" s="491"/>
      <c r="V90" s="492"/>
    </row>
    <row r="91" spans="1:22" ht="8.15" customHeight="1" thickBot="1" x14ac:dyDescent="0.3">
      <c r="A91" s="501"/>
      <c r="B91" s="501"/>
      <c r="C91" s="501"/>
      <c r="D91" s="501"/>
      <c r="E91" s="501"/>
      <c r="F91" s="501"/>
      <c r="G91" s="501"/>
      <c r="H91" s="501"/>
      <c r="I91" s="501"/>
      <c r="J91" s="501"/>
      <c r="K91" s="501"/>
      <c r="L91" s="501"/>
      <c r="M91" s="501"/>
      <c r="N91" s="501"/>
      <c r="O91" s="501"/>
      <c r="P91" s="501"/>
      <c r="Q91" s="501"/>
      <c r="R91" s="501"/>
      <c r="S91" s="501"/>
      <c r="T91" s="501"/>
      <c r="U91" s="501"/>
      <c r="V91" s="501"/>
    </row>
    <row r="92" spans="1:22" ht="13" customHeight="1" x14ac:dyDescent="0.25">
      <c r="A92" s="244" t="s">
        <v>152</v>
      </c>
      <c r="B92" s="157"/>
      <c r="C92" s="140"/>
      <c r="D92" s="141"/>
      <c r="E92" s="142">
        <f>SUM(E42)</f>
        <v>810</v>
      </c>
      <c r="F92" s="143"/>
      <c r="G92" s="142">
        <f>SUM(G42)</f>
        <v>470</v>
      </c>
      <c r="H92" s="142"/>
      <c r="I92" s="142">
        <f>SUM(I42)</f>
        <v>220</v>
      </c>
      <c r="J92" s="143">
        <f>SUM(J42)</f>
        <v>120</v>
      </c>
      <c r="K92" s="502">
        <f>SUM(K42)</f>
        <v>290</v>
      </c>
      <c r="L92" s="503"/>
      <c r="M92" s="504"/>
      <c r="N92" s="505">
        <f>SUM(N42)</f>
        <v>275</v>
      </c>
      <c r="O92" s="505"/>
      <c r="P92" s="506"/>
      <c r="Q92" s="507">
        <f>SUM(Q42)</f>
        <v>150</v>
      </c>
      <c r="R92" s="505"/>
      <c r="S92" s="508"/>
      <c r="T92" s="509">
        <f>SUM(T42)</f>
        <v>95</v>
      </c>
      <c r="U92" s="509"/>
      <c r="V92" s="510"/>
    </row>
    <row r="93" spans="1:22" ht="13" customHeight="1" x14ac:dyDescent="0.25">
      <c r="A93" s="245" t="s">
        <v>146</v>
      </c>
      <c r="B93" s="157"/>
      <c r="C93" s="140"/>
      <c r="D93" s="141"/>
      <c r="E93" s="142"/>
      <c r="F93" s="143">
        <f>SUM(F43,F44)</f>
        <v>90</v>
      </c>
      <c r="G93" s="142"/>
      <c r="H93" s="142"/>
      <c r="I93" s="142"/>
      <c r="J93" s="143"/>
      <c r="K93" s="498">
        <f>SUM(K43)</f>
        <v>30</v>
      </c>
      <c r="L93" s="499"/>
      <c r="M93" s="500"/>
      <c r="N93" s="499">
        <f>SUM(N43:P44)</f>
        <v>30</v>
      </c>
      <c r="O93" s="499"/>
      <c r="P93" s="512"/>
      <c r="Q93" s="498">
        <f>SUM(Q43,Q44)</f>
        <v>15</v>
      </c>
      <c r="R93" s="499"/>
      <c r="S93" s="500"/>
      <c r="T93" s="499">
        <f>SUM(T43,T44)</f>
        <v>15</v>
      </c>
      <c r="U93" s="499"/>
      <c r="V93" s="500"/>
    </row>
    <row r="94" spans="1:22" ht="13" customHeight="1" x14ac:dyDescent="0.25">
      <c r="A94" s="245" t="s">
        <v>147</v>
      </c>
      <c r="B94" s="157"/>
      <c r="C94" s="140"/>
      <c r="D94" s="141"/>
      <c r="E94" s="142">
        <f>SUM(N94:V94)</f>
        <v>300</v>
      </c>
      <c r="F94" s="143"/>
      <c r="G94" s="142"/>
      <c r="H94" s="142"/>
      <c r="I94" s="142"/>
      <c r="J94" s="143"/>
      <c r="K94" s="144"/>
      <c r="L94" s="145"/>
      <c r="M94" s="207"/>
      <c r="N94" s="511">
        <f>SUM(N33)</f>
        <v>30</v>
      </c>
      <c r="O94" s="499"/>
      <c r="P94" s="512"/>
      <c r="Q94" s="498">
        <f>SUM(Q33,R33,Q57)</f>
        <v>135</v>
      </c>
      <c r="R94" s="499"/>
      <c r="S94" s="500"/>
      <c r="T94" s="499">
        <f>SUM(T33:U33,Q57)</f>
        <v>135</v>
      </c>
      <c r="U94" s="499"/>
      <c r="V94" s="500"/>
    </row>
    <row r="95" spans="1:22" ht="13" customHeight="1" x14ac:dyDescent="0.25">
      <c r="A95" s="245" t="s">
        <v>148</v>
      </c>
      <c r="B95" s="157"/>
      <c r="C95" s="140"/>
      <c r="D95" s="141"/>
      <c r="E95" s="142"/>
      <c r="F95" s="143">
        <f>SUM(N95+Q95+T95)</f>
        <v>40</v>
      </c>
      <c r="G95" s="142"/>
      <c r="H95" s="142"/>
      <c r="I95" s="142"/>
      <c r="J95" s="143"/>
      <c r="K95" s="144"/>
      <c r="L95" s="145"/>
      <c r="M95" s="207"/>
      <c r="N95" s="511">
        <f>N44</f>
        <v>2</v>
      </c>
      <c r="O95" s="499"/>
      <c r="P95" s="512"/>
      <c r="Q95" s="498">
        <f>SUM(Q44+Q58)</f>
        <v>19</v>
      </c>
      <c r="R95" s="499"/>
      <c r="S95" s="500"/>
      <c r="T95" s="499">
        <f>SUM(T44+Q58)</f>
        <v>19</v>
      </c>
      <c r="U95" s="499"/>
      <c r="V95" s="500"/>
    </row>
    <row r="96" spans="1:22" ht="13" customHeight="1" x14ac:dyDescent="0.25">
      <c r="A96" s="245" t="s">
        <v>132</v>
      </c>
      <c r="B96" s="157"/>
      <c r="C96" s="140"/>
      <c r="D96" s="137"/>
      <c r="E96" s="142">
        <f>SUM(K96:V96)</f>
        <v>1000</v>
      </c>
      <c r="F96" s="143"/>
      <c r="G96" s="142"/>
      <c r="H96" s="142"/>
      <c r="I96" s="142"/>
      <c r="J96" s="143"/>
      <c r="K96" s="498">
        <f>SUM(K92:M92)</f>
        <v>290</v>
      </c>
      <c r="L96" s="499"/>
      <c r="M96" s="500"/>
      <c r="N96" s="499">
        <f>SUM(N92:P92)</f>
        <v>275</v>
      </c>
      <c r="O96" s="499"/>
      <c r="P96" s="512"/>
      <c r="Q96" s="498">
        <f>SUM(Q42,Q57)</f>
        <v>245</v>
      </c>
      <c r="R96" s="499"/>
      <c r="S96" s="500"/>
      <c r="T96" s="499">
        <f>SUM(T42,Q89)</f>
        <v>190</v>
      </c>
      <c r="U96" s="499"/>
      <c r="V96" s="500"/>
    </row>
    <row r="97" spans="1:22" ht="13" customHeight="1" x14ac:dyDescent="0.25">
      <c r="A97" s="246" t="s">
        <v>134</v>
      </c>
      <c r="B97" s="156"/>
      <c r="C97" s="136"/>
      <c r="D97" s="137"/>
      <c r="E97" s="138"/>
      <c r="F97" s="139">
        <f>SUM(K97:V97)</f>
        <v>120</v>
      </c>
      <c r="G97" s="138"/>
      <c r="H97" s="147"/>
      <c r="I97" s="147"/>
      <c r="J97" s="148"/>
      <c r="K97" s="498">
        <f>SUM(K93)</f>
        <v>30</v>
      </c>
      <c r="L97" s="499"/>
      <c r="M97" s="500"/>
      <c r="N97" s="499">
        <f>SUM(N93)</f>
        <v>30</v>
      </c>
      <c r="O97" s="499"/>
      <c r="P97" s="512"/>
      <c r="Q97" s="498">
        <f>SUM(Q43,Q95)</f>
        <v>30</v>
      </c>
      <c r="R97" s="499"/>
      <c r="S97" s="500"/>
      <c r="T97" s="499">
        <f>SUM(T43:V44,Q90)</f>
        <v>30</v>
      </c>
      <c r="U97" s="499"/>
      <c r="V97" s="500"/>
    </row>
    <row r="98" spans="1:22" ht="13" customHeight="1" x14ac:dyDescent="0.25">
      <c r="A98" s="245" t="s">
        <v>135</v>
      </c>
      <c r="B98" s="157"/>
      <c r="C98" s="140"/>
      <c r="D98" s="141"/>
      <c r="E98" s="142">
        <f>SUM(E8,E18,E27,E32,E33,E89,E81,E39)</f>
        <v>880</v>
      </c>
      <c r="F98" s="143"/>
      <c r="G98" s="142"/>
      <c r="H98" s="142"/>
      <c r="I98" s="142"/>
      <c r="J98" s="211"/>
      <c r="K98" s="144"/>
      <c r="L98" s="145"/>
      <c r="M98" s="207"/>
      <c r="N98" s="145"/>
      <c r="O98" s="145"/>
      <c r="P98" s="146"/>
      <c r="Q98" s="144"/>
      <c r="R98" s="145"/>
      <c r="S98" s="207"/>
      <c r="T98" s="145"/>
      <c r="U98" s="145"/>
      <c r="V98" s="207"/>
    </row>
    <row r="99" spans="1:22" ht="13" customHeight="1" x14ac:dyDescent="0.25">
      <c r="A99" s="245" t="s">
        <v>119</v>
      </c>
      <c r="B99" s="157"/>
      <c r="C99" s="140"/>
      <c r="D99" s="141"/>
      <c r="E99" s="142">
        <v>120</v>
      </c>
      <c r="F99" s="143"/>
      <c r="G99" s="142"/>
      <c r="H99" s="142"/>
      <c r="I99" s="142"/>
      <c r="J99" s="143"/>
      <c r="K99" s="144"/>
      <c r="L99" s="145"/>
      <c r="M99" s="207"/>
      <c r="N99" s="145"/>
      <c r="O99" s="145">
        <v>60</v>
      </c>
      <c r="P99" s="146"/>
      <c r="Q99" s="498">
        <v>60</v>
      </c>
      <c r="R99" s="499"/>
      <c r="S99" s="500"/>
      <c r="T99" s="499"/>
      <c r="U99" s="499"/>
      <c r="V99" s="500"/>
    </row>
    <row r="100" spans="1:22" ht="13" customHeight="1" x14ac:dyDescent="0.25">
      <c r="A100" s="245" t="s">
        <v>120</v>
      </c>
      <c r="B100" s="157"/>
      <c r="C100" s="140"/>
      <c r="D100" s="141"/>
      <c r="E100" s="142"/>
      <c r="F100" s="143">
        <v>35</v>
      </c>
      <c r="G100" s="142"/>
      <c r="H100" s="142"/>
      <c r="I100" s="142"/>
      <c r="J100" s="143"/>
      <c r="K100" s="144"/>
      <c r="L100" s="145"/>
      <c r="M100" s="207"/>
      <c r="N100" s="145"/>
      <c r="O100" s="145"/>
      <c r="P100" s="146"/>
      <c r="Q100" s="498"/>
      <c r="R100" s="499"/>
      <c r="S100" s="500"/>
      <c r="T100" s="499"/>
      <c r="U100" s="499"/>
      <c r="V100" s="500"/>
    </row>
    <row r="101" spans="1:22" ht="13" customHeight="1" thickBot="1" x14ac:dyDescent="0.3">
      <c r="A101" s="247" t="s">
        <v>32</v>
      </c>
      <c r="B101" s="175"/>
      <c r="C101" s="176">
        <v>3</v>
      </c>
      <c r="D101" s="177">
        <v>1</v>
      </c>
      <c r="E101" s="178"/>
      <c r="F101" s="179"/>
      <c r="G101" s="178"/>
      <c r="H101" s="178"/>
      <c r="I101" s="178"/>
      <c r="J101" s="179"/>
      <c r="K101" s="516">
        <v>3</v>
      </c>
      <c r="L101" s="514"/>
      <c r="M101" s="517"/>
      <c r="N101" s="513">
        <v>1</v>
      </c>
      <c r="O101" s="514"/>
      <c r="P101" s="515"/>
      <c r="Q101" s="208"/>
      <c r="R101" s="209"/>
      <c r="S101" s="210"/>
      <c r="T101" s="209"/>
      <c r="U101" s="209"/>
      <c r="V101" s="210"/>
    </row>
    <row r="102" spans="1:22" ht="6.75" customHeight="1" x14ac:dyDescent="0.2">
      <c r="A102" s="523"/>
      <c r="B102" s="523"/>
      <c r="C102" s="523"/>
      <c r="D102" s="523"/>
      <c r="E102" s="523"/>
      <c r="F102" s="523"/>
      <c r="G102" s="523"/>
      <c r="H102" s="523"/>
      <c r="I102" s="523"/>
      <c r="J102" s="523"/>
      <c r="K102" s="523"/>
      <c r="L102" s="523"/>
      <c r="M102" s="523"/>
      <c r="N102" s="523"/>
      <c r="O102" s="523"/>
      <c r="P102" s="523"/>
      <c r="Q102" s="523"/>
      <c r="R102" s="523"/>
      <c r="S102" s="523"/>
      <c r="T102" s="523"/>
      <c r="U102" s="523"/>
      <c r="V102" s="523"/>
    </row>
    <row r="103" spans="1:22" ht="11.25" customHeight="1" x14ac:dyDescent="0.2">
      <c r="A103" s="56" t="s">
        <v>136</v>
      </c>
    </row>
    <row r="104" spans="1:22" ht="11.25" customHeight="1" x14ac:dyDescent="0.2">
      <c r="A104" s="524" t="s">
        <v>116</v>
      </c>
      <c r="B104" s="524"/>
      <c r="C104" s="524"/>
      <c r="D104" s="524"/>
      <c r="E104" s="524"/>
      <c r="F104" s="524"/>
      <c r="G104" s="524"/>
      <c r="H104" s="524"/>
      <c r="I104" s="524"/>
      <c r="J104" s="524"/>
      <c r="K104" s="524"/>
      <c r="L104" s="524"/>
      <c r="M104" s="524"/>
      <c r="N104" s="524"/>
      <c r="O104" s="524"/>
      <c r="P104" s="524"/>
      <c r="Q104" s="524"/>
      <c r="R104" s="524"/>
      <c r="S104" s="524"/>
      <c r="T104" s="524"/>
      <c r="U104" s="524"/>
      <c r="V104" s="524"/>
    </row>
    <row r="105" spans="1:22" ht="11.25" customHeight="1" x14ac:dyDescent="0.2">
      <c r="A105" s="518" t="s">
        <v>117</v>
      </c>
      <c r="B105" s="518"/>
      <c r="C105" s="518"/>
      <c r="D105" s="518"/>
      <c r="E105" s="518"/>
      <c r="F105" s="518"/>
      <c r="G105" s="518"/>
      <c r="H105" s="518"/>
      <c r="I105" s="518"/>
      <c r="J105" s="518"/>
      <c r="K105" s="518"/>
      <c r="L105" s="518"/>
      <c r="M105" s="518"/>
      <c r="N105" s="518"/>
      <c r="O105" s="518"/>
      <c r="P105" s="518"/>
      <c r="Q105" s="518"/>
      <c r="R105" s="518"/>
      <c r="S105" s="518"/>
      <c r="T105" s="518"/>
      <c r="U105" s="518"/>
      <c r="V105" s="518"/>
    </row>
    <row r="106" spans="1:22" x14ac:dyDescent="0.2">
      <c r="A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x14ac:dyDescent="0.2">
      <c r="A107" s="53"/>
    </row>
    <row r="108" spans="1:22" x14ac:dyDescent="0.2">
      <c r="R108" s="17"/>
      <c r="S108" s="17"/>
    </row>
  </sheetData>
  <mergeCells count="258">
    <mergeCell ref="N101:P101"/>
    <mergeCell ref="K101:M101"/>
    <mergeCell ref="A105:V105"/>
    <mergeCell ref="A35:A38"/>
    <mergeCell ref="B35:B38"/>
    <mergeCell ref="Q100:S100"/>
    <mergeCell ref="T100:V100"/>
    <mergeCell ref="A102:V102"/>
    <mergeCell ref="A104:V104"/>
    <mergeCell ref="K97:M97"/>
    <mergeCell ref="N97:P97"/>
    <mergeCell ref="Q97:S97"/>
    <mergeCell ref="T97:V97"/>
    <mergeCell ref="Q99:S99"/>
    <mergeCell ref="T99:V99"/>
    <mergeCell ref="N95:P95"/>
    <mergeCell ref="Q95:S95"/>
    <mergeCell ref="T95:V95"/>
    <mergeCell ref="K96:M96"/>
    <mergeCell ref="N96:P96"/>
    <mergeCell ref="Q96:S96"/>
    <mergeCell ref="T96:V96"/>
    <mergeCell ref="K93:M93"/>
    <mergeCell ref="N93:P93"/>
    <mergeCell ref="Q93:S93"/>
    <mergeCell ref="T93:V93"/>
    <mergeCell ref="Q94:S94"/>
    <mergeCell ref="T94:V94"/>
    <mergeCell ref="C89:D89"/>
    <mergeCell ref="Q89:V89"/>
    <mergeCell ref="C90:D90"/>
    <mergeCell ref="Q90:V90"/>
    <mergeCell ref="A91:V91"/>
    <mergeCell ref="K92:M92"/>
    <mergeCell ref="N92:P92"/>
    <mergeCell ref="Q92:S92"/>
    <mergeCell ref="T92:V92"/>
    <mergeCell ref="N94:P94"/>
    <mergeCell ref="C87:D87"/>
    <mergeCell ref="Q87:R87"/>
    <mergeCell ref="S87:T87"/>
    <mergeCell ref="U87:V87"/>
    <mergeCell ref="C88:D88"/>
    <mergeCell ref="Q88:R88"/>
    <mergeCell ref="S88:T88"/>
    <mergeCell ref="U88:V88"/>
    <mergeCell ref="C85:D85"/>
    <mergeCell ref="Q85:R85"/>
    <mergeCell ref="S85:T85"/>
    <mergeCell ref="U85:V85"/>
    <mergeCell ref="C86:D86"/>
    <mergeCell ref="Q86:R86"/>
    <mergeCell ref="S86:T86"/>
    <mergeCell ref="U86:V86"/>
    <mergeCell ref="C81:D81"/>
    <mergeCell ref="Q81:V81"/>
    <mergeCell ref="C82:D82"/>
    <mergeCell ref="Q82:V82"/>
    <mergeCell ref="C84:D84"/>
    <mergeCell ref="Q84:R84"/>
    <mergeCell ref="S84:T84"/>
    <mergeCell ref="U84:V84"/>
    <mergeCell ref="C79:D79"/>
    <mergeCell ref="Q79:R79"/>
    <mergeCell ref="S79:T79"/>
    <mergeCell ref="U79:V79"/>
    <mergeCell ref="C80:D80"/>
    <mergeCell ref="Q80:R80"/>
    <mergeCell ref="S80:T80"/>
    <mergeCell ref="U80:V80"/>
    <mergeCell ref="C77:D77"/>
    <mergeCell ref="Q77:R77"/>
    <mergeCell ref="S77:T77"/>
    <mergeCell ref="U77:V77"/>
    <mergeCell ref="C78:D78"/>
    <mergeCell ref="Q78:R78"/>
    <mergeCell ref="S78:T78"/>
    <mergeCell ref="U78:V78"/>
    <mergeCell ref="C73:D73"/>
    <mergeCell ref="Q73:V73"/>
    <mergeCell ref="C74:D74"/>
    <mergeCell ref="Q74:V74"/>
    <mergeCell ref="C76:D76"/>
    <mergeCell ref="Q76:R76"/>
    <mergeCell ref="S76:T76"/>
    <mergeCell ref="U76:V76"/>
    <mergeCell ref="C71:D71"/>
    <mergeCell ref="Q71:R71"/>
    <mergeCell ref="S71:T71"/>
    <mergeCell ref="U71:V71"/>
    <mergeCell ref="C72:D72"/>
    <mergeCell ref="Q72:R72"/>
    <mergeCell ref="S72:T72"/>
    <mergeCell ref="U72:V72"/>
    <mergeCell ref="C69:D69"/>
    <mergeCell ref="Q69:R69"/>
    <mergeCell ref="S69:T69"/>
    <mergeCell ref="U69:V69"/>
    <mergeCell ref="C70:D70"/>
    <mergeCell ref="Q70:R70"/>
    <mergeCell ref="S70:T70"/>
    <mergeCell ref="U70:V70"/>
    <mergeCell ref="C65:D65"/>
    <mergeCell ref="Q65:V65"/>
    <mergeCell ref="C66:D66"/>
    <mergeCell ref="Q66:V66"/>
    <mergeCell ref="C68:D68"/>
    <mergeCell ref="Q68:R68"/>
    <mergeCell ref="S68:T68"/>
    <mergeCell ref="U68:V68"/>
    <mergeCell ref="C63:D63"/>
    <mergeCell ref="Q63:R63"/>
    <mergeCell ref="S63:T63"/>
    <mergeCell ref="U63:V63"/>
    <mergeCell ref="C64:D64"/>
    <mergeCell ref="Q64:R64"/>
    <mergeCell ref="S64:T64"/>
    <mergeCell ref="U64:V64"/>
    <mergeCell ref="C61:D61"/>
    <mergeCell ref="Q61:R61"/>
    <mergeCell ref="S61:T61"/>
    <mergeCell ref="U61:V61"/>
    <mergeCell ref="C62:D62"/>
    <mergeCell ref="Q62:R62"/>
    <mergeCell ref="S62:T62"/>
    <mergeCell ref="U62:V62"/>
    <mergeCell ref="C58:D58"/>
    <mergeCell ref="Q58:V58"/>
    <mergeCell ref="C59:D59"/>
    <mergeCell ref="C60:D60"/>
    <mergeCell ref="Q60:R60"/>
    <mergeCell ref="S60:T60"/>
    <mergeCell ref="U60:V60"/>
    <mergeCell ref="C56:D56"/>
    <mergeCell ref="Q56:R56"/>
    <mergeCell ref="S56:T56"/>
    <mergeCell ref="U56:V56"/>
    <mergeCell ref="C57:D57"/>
    <mergeCell ref="Q57:V57"/>
    <mergeCell ref="C54:D54"/>
    <mergeCell ref="Q54:R54"/>
    <mergeCell ref="S54:T54"/>
    <mergeCell ref="U54:V54"/>
    <mergeCell ref="C55:D55"/>
    <mergeCell ref="Q55:R55"/>
    <mergeCell ref="S55:T55"/>
    <mergeCell ref="U55:V55"/>
    <mergeCell ref="C52:D52"/>
    <mergeCell ref="Q52:R52"/>
    <mergeCell ref="S52:T52"/>
    <mergeCell ref="U52:V52"/>
    <mergeCell ref="C53:D53"/>
    <mergeCell ref="Q53:R53"/>
    <mergeCell ref="S53:T53"/>
    <mergeCell ref="U53:V53"/>
    <mergeCell ref="Q49:V49"/>
    <mergeCell ref="Q50:R50"/>
    <mergeCell ref="S50:T50"/>
    <mergeCell ref="U50:V50"/>
    <mergeCell ref="C51:D51"/>
    <mergeCell ref="Q51:R51"/>
    <mergeCell ref="S51:T51"/>
    <mergeCell ref="U51:V51"/>
    <mergeCell ref="A48:A50"/>
    <mergeCell ref="B48:B50"/>
    <mergeCell ref="C48:D48"/>
    <mergeCell ref="E48:E50"/>
    <mergeCell ref="F48:F50"/>
    <mergeCell ref="G48:J48"/>
    <mergeCell ref="K43:M43"/>
    <mergeCell ref="N43:P43"/>
    <mergeCell ref="Q43:S43"/>
    <mergeCell ref="K48:P48"/>
    <mergeCell ref="Q48:V48"/>
    <mergeCell ref="C49:C50"/>
    <mergeCell ref="D49:D50"/>
    <mergeCell ref="G49:G50"/>
    <mergeCell ref="H49:H50"/>
    <mergeCell ref="I49:I50"/>
    <mergeCell ref="J49:J50"/>
    <mergeCell ref="K49:M49"/>
    <mergeCell ref="N49:P49"/>
    <mergeCell ref="T43:V43"/>
    <mergeCell ref="K44:M44"/>
    <mergeCell ref="N44:P44"/>
    <mergeCell ref="Q44:S44"/>
    <mergeCell ref="T44:V44"/>
    <mergeCell ref="T40:T41"/>
    <mergeCell ref="U40:U41"/>
    <mergeCell ref="V40:V41"/>
    <mergeCell ref="K42:M42"/>
    <mergeCell ref="N42:P42"/>
    <mergeCell ref="Q42:S42"/>
    <mergeCell ref="T42:V42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A40:A41"/>
    <mergeCell ref="B40:B41"/>
    <mergeCell ref="C40:C41"/>
    <mergeCell ref="D40:D41"/>
    <mergeCell ref="E40:E41"/>
    <mergeCell ref="G40:G41"/>
    <mergeCell ref="A28:A31"/>
    <mergeCell ref="B28:B31"/>
    <mergeCell ref="C28:C31"/>
    <mergeCell ref="D28:D31"/>
    <mergeCell ref="E28:E31"/>
    <mergeCell ref="O16:O17"/>
    <mergeCell ref="P16:P17"/>
    <mergeCell ref="Q16:Q17"/>
    <mergeCell ref="R16:R17"/>
    <mergeCell ref="I16:I17"/>
    <mergeCell ref="J16:J17"/>
    <mergeCell ref="K16:K17"/>
    <mergeCell ref="L16:L17"/>
    <mergeCell ref="M16:M17"/>
    <mergeCell ref="N16:N17"/>
    <mergeCell ref="A16:A17"/>
    <mergeCell ref="B16:B17"/>
    <mergeCell ref="C16:C17"/>
    <mergeCell ref="D16:D17"/>
    <mergeCell ref="E16:E17"/>
    <mergeCell ref="G16:G17"/>
    <mergeCell ref="H16:H17"/>
    <mergeCell ref="U16:U17"/>
    <mergeCell ref="V16:V17"/>
    <mergeCell ref="S16:S17"/>
    <mergeCell ref="T16:T17"/>
    <mergeCell ref="A2:V2"/>
    <mergeCell ref="A3:V3"/>
    <mergeCell ref="A5:A7"/>
    <mergeCell ref="B5:B7"/>
    <mergeCell ref="C5:D5"/>
    <mergeCell ref="E5:E7"/>
    <mergeCell ref="F5:F7"/>
    <mergeCell ref="G5:J5"/>
    <mergeCell ref="K5:P5"/>
    <mergeCell ref="Q5:V5"/>
    <mergeCell ref="K6:M6"/>
    <mergeCell ref="N6:P6"/>
    <mergeCell ref="Q6:S6"/>
    <mergeCell ref="T6:V6"/>
    <mergeCell ref="C6:C7"/>
    <mergeCell ref="D6:D7"/>
    <mergeCell ref="G6:G7"/>
    <mergeCell ref="H6:H7"/>
    <mergeCell ref="I6:I7"/>
    <mergeCell ref="J6:J7"/>
  </mergeCells>
  <printOptions horizontalCentered="1"/>
  <pageMargins left="0.19685039370078741" right="0.19685039370078741" top="0.39370078740157483" bottom="0.39370078740157483" header="0" footer="0"/>
  <pageSetup paperSize="9" scale="75" fitToHeight="0" orientation="landscape" r:id="rId1"/>
  <rowBreaks count="1" manualBreakCount="1">
    <brk id="4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Praca socjalna II stopnia ST</vt:lpstr>
      <vt:lpstr>'Praca socjalna II stopnia 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2019-03-01T08:44:59Z</cp:lastPrinted>
  <dcterms:created xsi:type="dcterms:W3CDTF">1997-02-26T13:46:56Z</dcterms:created>
  <dcterms:modified xsi:type="dcterms:W3CDTF">2019-05-08T10:52:23Z</dcterms:modified>
</cp:coreProperties>
</file>