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A404\Desktop\SIATKI KOREKTA 190924\"/>
    </mc:Choice>
  </mc:AlternateContent>
  <xr:revisionPtr revIDLastSave="0" documentId="13_ncr:1_{DA8E47B5-E14C-4675-B32B-FE70142864F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edagogika" sheetId="4" r:id="rId1"/>
  </sheets>
  <definedNames>
    <definedName name="_xlnm.Print_Area" localSheetId="0">pedagogika!$A$1:$W$108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4" i="4" l="1"/>
  <c r="Q90" i="4" l="1"/>
  <c r="Q97" i="4" s="1"/>
  <c r="T90" i="4"/>
  <c r="T97" i="4" s="1"/>
  <c r="T89" i="4"/>
  <c r="Q89" i="4"/>
  <c r="I89" i="4"/>
  <c r="G89" i="4"/>
  <c r="F90" i="4"/>
  <c r="F97" i="4" s="1"/>
  <c r="E89" i="4"/>
  <c r="E96" i="4" s="1"/>
  <c r="E18" i="4"/>
  <c r="K37" i="4"/>
  <c r="T94" i="4"/>
  <c r="L18" i="4"/>
  <c r="Q93" i="4"/>
  <c r="N100" i="4"/>
  <c r="N94" i="4" l="1"/>
  <c r="T77" i="4"/>
  <c r="Q77" i="4"/>
  <c r="G18" i="4"/>
  <c r="K18" i="4"/>
  <c r="F18" i="4"/>
  <c r="T53" i="4"/>
  <c r="Q53" i="4"/>
  <c r="I53" i="4"/>
  <c r="G53" i="4"/>
  <c r="F54" i="4"/>
  <c r="E53" i="4"/>
  <c r="T66" i="4"/>
  <c r="Q66" i="4"/>
  <c r="T54" i="4"/>
  <c r="Q54" i="4"/>
  <c r="E26" i="4"/>
  <c r="E94" i="4" l="1"/>
  <c r="Q100" i="4"/>
  <c r="T76" i="4"/>
  <c r="Q76" i="4"/>
  <c r="T65" i="4"/>
  <c r="Q65" i="4"/>
  <c r="G65" i="4" l="1"/>
  <c r="F66" i="4"/>
  <c r="E65" i="4"/>
  <c r="E33" i="4"/>
  <c r="E92" i="4" s="1"/>
  <c r="E36" i="4" l="1"/>
  <c r="K26" i="4"/>
  <c r="O18" i="4"/>
  <c r="I18" i="4" l="1"/>
  <c r="I36" i="4" l="1"/>
  <c r="I92" i="4"/>
  <c r="V33" i="4"/>
  <c r="S33" i="4"/>
  <c r="Q92" i="4" s="1"/>
  <c r="P33" i="4"/>
  <c r="M33" i="4"/>
  <c r="K36" i="4" s="1"/>
  <c r="J33" i="4"/>
  <c r="F33" i="4"/>
  <c r="T100" i="4"/>
  <c r="F95" i="4"/>
  <c r="K93" i="4"/>
  <c r="K100" i="4" s="1"/>
  <c r="E99" i="4"/>
  <c r="I76" i="4"/>
  <c r="G76" i="4"/>
  <c r="F77" i="4"/>
  <c r="E76" i="4"/>
  <c r="J36" i="4" l="1"/>
  <c r="J92" i="4"/>
  <c r="K92" i="4"/>
  <c r="K99" i="4" s="1"/>
  <c r="Q36" i="4"/>
  <c r="T92" i="4"/>
  <c r="T36" i="4"/>
  <c r="I65" i="4"/>
  <c r="N26" i="4" l="1"/>
  <c r="G26" i="4"/>
  <c r="G36" i="4" s="1"/>
  <c r="F26" i="4"/>
  <c r="F93" i="4" s="1"/>
  <c r="F100" i="4" s="1"/>
  <c r="N36" i="4" l="1"/>
  <c r="N92" i="4"/>
  <c r="O99" i="4" s="1"/>
  <c r="F37" i="4"/>
</calcChain>
</file>

<file path=xl/sharedStrings.xml><?xml version="1.0" encoding="utf-8"?>
<sst xmlns="http://schemas.openxmlformats.org/spreadsheetml/2006/main" count="276" uniqueCount="174">
  <si>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</si>
  <si>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</si>
  <si>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</si>
  <si>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</si>
  <si>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</si>
  <si>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</si>
  <si>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</si>
  <si>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</si>
  <si>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zim</t>
  </si>
  <si>
    <t>sem. I</t>
  </si>
  <si>
    <t>sem. II</t>
  </si>
  <si>
    <t>sem. III</t>
  </si>
  <si>
    <t>sem. IV</t>
  </si>
  <si>
    <t>Liczba godz.</t>
  </si>
  <si>
    <t>W/K</t>
  </si>
  <si>
    <t>E</t>
  </si>
  <si>
    <t>rok I</t>
  </si>
  <si>
    <t>rok II</t>
  </si>
  <si>
    <t>Zo</t>
  </si>
  <si>
    <t>STACJONARNE STUDIA II STOPNIA, profil OGÓLNOAKADEMICKI</t>
  </si>
  <si>
    <t>W - wykłady, K - konwersatorium, Ćw - ćwiczenia, S - seminarium</t>
  </si>
  <si>
    <t>Antropologia kulturowa w pedagogice</t>
  </si>
  <si>
    <t>Współczesne nurty filozofii w pedagogice</t>
  </si>
  <si>
    <t>Współczesne nurty socjologii w pedagogice</t>
  </si>
  <si>
    <t>Psychologia społeczna</t>
  </si>
  <si>
    <t>Pedagogika porównawcza</t>
  </si>
  <si>
    <t>Przedmioty dla kierunku</t>
  </si>
  <si>
    <t>Metody badań społecznych</t>
  </si>
  <si>
    <t>Przedmioty dla specjalności</t>
  </si>
  <si>
    <t>A:  Przedmioty podstawowe</t>
  </si>
  <si>
    <t>B:  Przedmioty kierunkowe</t>
  </si>
  <si>
    <t>F</t>
  </si>
  <si>
    <t>Razem godzin</t>
  </si>
  <si>
    <t>Historia pedagogiki</t>
  </si>
  <si>
    <t>Pedagogika ogólna</t>
  </si>
  <si>
    <t>Teorie wychowania</t>
  </si>
  <si>
    <t>Seminarium magisterskie</t>
  </si>
  <si>
    <t>o/ow1</t>
  </si>
  <si>
    <t>o1.2</t>
  </si>
  <si>
    <t>o1.1</t>
  </si>
  <si>
    <t>o1.3</t>
  </si>
  <si>
    <t>o1.4</t>
  </si>
  <si>
    <t>o1.5</t>
  </si>
  <si>
    <t>o/ow 2</t>
  </si>
  <si>
    <t>o2.1</t>
  </si>
  <si>
    <t>o2.2</t>
  </si>
  <si>
    <t>o2.3</t>
  </si>
  <si>
    <t>o2.4</t>
  </si>
  <si>
    <t>o2.5</t>
  </si>
  <si>
    <t>ow3</t>
  </si>
  <si>
    <t>Z</t>
  </si>
  <si>
    <t xml:space="preserve">D 1. Pedagogika resocjalizacyjna z elementami psychoterapii </t>
  </si>
  <si>
    <t>Współczesne koncepcje resocjalizacji</t>
  </si>
  <si>
    <t>Organizacja i funkcjonowanie systemów resocjalizacyjnych</t>
  </si>
  <si>
    <t>Patologia społeczna i kryminologia</t>
  </si>
  <si>
    <t>Praca resocjalizacyjna</t>
  </si>
  <si>
    <t>Psychoterapia w resocjalizacji</t>
  </si>
  <si>
    <t>Przestępczość i resocjalizacja kobiet</t>
  </si>
  <si>
    <t>Postępowanie ze sprawcami przestępstw seksualnych</t>
  </si>
  <si>
    <t>Strategie pracy z rodziną dysfunkcyjną</t>
  </si>
  <si>
    <t xml:space="preserve">D 2. Pedagogika opiekuńcza z poradnictwem rodzinnym </t>
  </si>
  <si>
    <t>Socjografia dzieciństwa</t>
  </si>
  <si>
    <t>Pedagogika rodziny</t>
  </si>
  <si>
    <t>Psychologiczne wspomaganie rozwoju dzieci i młodzieży</t>
  </si>
  <si>
    <t>Interwencja i wsparcie rodziny w sytuacji kryzysowej</t>
  </si>
  <si>
    <t>Psychopedagogiczne poradnictwo rodzinne</t>
  </si>
  <si>
    <t>Asystentura rodzin</t>
  </si>
  <si>
    <t>Organizacje pozarządowe i wolontariat w systemie opieki</t>
  </si>
  <si>
    <t>Pedagogika czasu wolnego</t>
  </si>
  <si>
    <t>Tożsamość pedagogiki opiekuńczej</t>
  </si>
  <si>
    <t>Pedagogika szkoły</t>
  </si>
  <si>
    <t>Organizowanie przestrzeni dydaktycznej</t>
  </si>
  <si>
    <t>Aktywizowanie uczenia się</t>
  </si>
  <si>
    <t>Alternatywne koncepcje kształcenia</t>
  </si>
  <si>
    <t>Programy i podręczniki szkolne</t>
  </si>
  <si>
    <t>Rozwiązywanie konfliktów</t>
  </si>
  <si>
    <t>Uczeń ze specjalnymi potrzebami edukacyjnymi</t>
  </si>
  <si>
    <t>Multimedialna kultura w edukacji</t>
  </si>
  <si>
    <t>Liczba godzin z przedmiotów dla kierunku</t>
  </si>
  <si>
    <t>Razem punktów ECTS</t>
  </si>
  <si>
    <t>3. warunkiem utworzenia danej specjalności jest jej liczebność, odpowiadająca liczebności wskazanej w Zarządzeniu Rektora UG</t>
  </si>
  <si>
    <t>Liczba godzin z przedmiotów dla specjalności</t>
  </si>
  <si>
    <t>Liczba punktów ECTS z przedmiotów dla kierunku</t>
  </si>
  <si>
    <t>Liczba punktów z przedmiotów dla specjalności</t>
  </si>
  <si>
    <t>Liczba godzin z przedmiotów obowiązkowych (A i B)</t>
  </si>
  <si>
    <t>Liczba punktów  ECTS  z przedmiotów obowiązkowych (A i B)</t>
  </si>
  <si>
    <t>Liczba punktów z przedmiotów fakultatywnych ( C)</t>
  </si>
  <si>
    <t>Liczba godzin z przedmiotów dla specjalności (D)</t>
  </si>
  <si>
    <t>Liczba punktów ECTS za przedmiotów do wyboru (D)</t>
  </si>
  <si>
    <t>Liczba godzin z przedmiotów fakultatywych ( C)</t>
  </si>
  <si>
    <t xml:space="preserve">Zasady przyjmowania na specjalność: </t>
  </si>
  <si>
    <t>Liczba obowiązkowych egzaminów</t>
  </si>
  <si>
    <t>D1</t>
  </si>
  <si>
    <t>D1.1</t>
  </si>
  <si>
    <t>D1.2</t>
  </si>
  <si>
    <t>D1.3</t>
  </si>
  <si>
    <t>D1.4</t>
  </si>
  <si>
    <t>D1.5</t>
  </si>
  <si>
    <t>D1.6</t>
  </si>
  <si>
    <t>D1.7</t>
  </si>
  <si>
    <t>D1.8</t>
  </si>
  <si>
    <t>D1.9</t>
  </si>
  <si>
    <t>D2</t>
  </si>
  <si>
    <t>D2.1</t>
  </si>
  <si>
    <t>D2.2</t>
  </si>
  <si>
    <t>D2.3</t>
  </si>
  <si>
    <t>D2.4</t>
  </si>
  <si>
    <t>D2.5</t>
  </si>
  <si>
    <t>D2.6</t>
  </si>
  <si>
    <t>D2.7</t>
  </si>
  <si>
    <t>D2.8</t>
  </si>
  <si>
    <t>D2.9</t>
  </si>
  <si>
    <t>D5</t>
  </si>
  <si>
    <t>D5.1</t>
  </si>
  <si>
    <t>D5.2</t>
  </si>
  <si>
    <t>D5.3</t>
  </si>
  <si>
    <t>D5.4</t>
  </si>
  <si>
    <t>D5.5</t>
  </si>
  <si>
    <t>D5.6</t>
  </si>
  <si>
    <t>D5.7</t>
  </si>
  <si>
    <t>D5.8</t>
  </si>
  <si>
    <t>D7</t>
  </si>
  <si>
    <t>D7.2</t>
  </si>
  <si>
    <t>D7.1</t>
  </si>
  <si>
    <t>D7.3</t>
  </si>
  <si>
    <t>D7.4</t>
  </si>
  <si>
    <t>D7.5</t>
  </si>
  <si>
    <t>D7.6</t>
  </si>
  <si>
    <t>D7.7</t>
  </si>
  <si>
    <t>D7.8</t>
  </si>
  <si>
    <t>D7.9</t>
  </si>
  <si>
    <t>D7.10</t>
  </si>
  <si>
    <t>Organizowanie środowiska wychowawczego  w klasie i szkole</t>
  </si>
  <si>
    <t>Język obcy</t>
  </si>
  <si>
    <t xml:space="preserve">2. w przypadku liczby kandydatów przekraczającej liczbę miejsc na danej specjalności, kryterium wyboru stanowi średnia ocen ze wszystkich zaliczeń i egzaminów, uzyskana po I semestrze studiów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</si>
  <si>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ow 1.6</t>
  </si>
  <si>
    <t>E5Zo</t>
  </si>
  <si>
    <t>ZoZ</t>
  </si>
  <si>
    <t>2Z</t>
  </si>
  <si>
    <t>C: Przedmioty fakultatywne *</t>
  </si>
  <si>
    <t>E 3Zo</t>
  </si>
  <si>
    <t>E4Zo</t>
  </si>
  <si>
    <t>E 4Zo</t>
  </si>
  <si>
    <t>E3Zo</t>
  </si>
  <si>
    <t>o1.5.1.</t>
  </si>
  <si>
    <t>01.5.2.</t>
  </si>
  <si>
    <t>E6Zo</t>
  </si>
  <si>
    <t>Metody badań ilościowych</t>
  </si>
  <si>
    <t>Metody badań jakościowych</t>
  </si>
  <si>
    <t>Aktywizm społeczny w czasach nowych mobilności: uczące się wspólnoty</t>
  </si>
  <si>
    <t>Infrastruktura m-learningu</t>
  </si>
  <si>
    <t>Projekty m-learning na świecie: emancypacja i nowa alfabetyzacja</t>
  </si>
  <si>
    <t>Dzieci i rodzice w kulturze mobilnej. Wideoetnografia</t>
  </si>
  <si>
    <t>E-booki i aplikacje mobilne w pracy szkoły</t>
  </si>
  <si>
    <t>Umiejętności XXI wieku: kodowanie dla dzieci</t>
  </si>
  <si>
    <t>Teorie m-learningu: konektywizm i odmiejscowienie edukacji</t>
  </si>
  <si>
    <t>Media, kultura i edukacja</t>
  </si>
  <si>
    <t>*z corocznie uaktualnianej oferty fakultetów studenci wybierają 5 przedmiotów, każdy po 20 godzin i 2 punkty ECTS, z czego 3 przedmioty w semestrze III i 2 przedmioty w semestrze IV. Do grupy przedmiotów fakultatywnych należy 30 - godzinny wykład na innym kierunku o wartości 2 punktów ECTS, realizowany w II semestrze</t>
  </si>
  <si>
    <t>Andragogika</t>
  </si>
  <si>
    <t>Dydaktyka ogólna z elementami pedeutologii</t>
  </si>
  <si>
    <t>o2.6</t>
  </si>
  <si>
    <t>2E3Zo</t>
  </si>
  <si>
    <t>120 (lub 115)</t>
  </si>
  <si>
    <t>110 (lub 115)</t>
  </si>
  <si>
    <t>200 (lub 205)</t>
  </si>
  <si>
    <t>190 (lub 185)</t>
  </si>
  <si>
    <t>D 5. Pedagogika szkoły</t>
  </si>
  <si>
    <t>D 7. Edukacja mobilna w kulturze cyfrowej</t>
  </si>
  <si>
    <r>
      <t>Specjalności: pedagogika resocjalizacyjna z elementami psychoterapii, pedagogika opiekuńcza z poradnictwem rodzinnym, pedagogika szkoły, edukacja mobilna w kulturze cyfrowej, wczesna edukacja z diagnozą i ewaluacją oświatową</t>
    </r>
    <r>
      <rPr>
        <b/>
        <sz val="9"/>
        <rFont val="Arial"/>
        <family val="2"/>
        <charset val="238"/>
      </rPr>
      <t>**</t>
    </r>
  </si>
  <si>
    <t>1. każdy student może na studiach stacjonarnych i w ramach opłaty za studia niestacjonarne na kierunku Pedagogika wybrać tylko jedną specjalność.</t>
  </si>
  <si>
    <t>** decyzją RW WNS z 8.02.2018 na cykl 2018-2020 zawieszeniu ulegają następujące specjlaności: pedagogika społeczna-animacja zmiany, pedagogika wielokulturowości, edukacja dorosłych, wczesna edukacja z diagnozą i ewaluacją oświatową (dlatego nie zostały one uwzględnione w powyższym planie)</t>
  </si>
  <si>
    <r>
      <t xml:space="preserve">Kierunek: PEDAGOGIKA - PLAN STUDIÓW NA CYKL 2018-2020                                     </t>
    </r>
    <r>
      <rPr>
        <b/>
        <sz val="9"/>
        <color rgb="FFFF0000"/>
        <rFont val="Arial CE"/>
        <charset val="238"/>
      </rPr>
      <t xml:space="preserve"> </t>
    </r>
  </si>
  <si>
    <t>Wybrane zagadnienia penitencjarystyki</t>
  </si>
  <si>
    <t>Robotyka dla dzieci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</si>
</sst>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599963377788628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/>
    <xf numFmtId="0" fontId="3" fillId="0" borderId="1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/>
    <xf numFmtId="0" fontId="1" fillId="0" borderId="29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4" fillId="0" borderId="4" xfId="0" applyFont="1" applyFill="1" applyBorder="1"/>
    <xf numFmtId="0" fontId="1" fillId="0" borderId="6" xfId="0" applyFont="1" applyFill="1" applyBorder="1"/>
    <xf numFmtId="0" fontId="4" fillId="0" borderId="20" xfId="0" applyFont="1" applyFill="1" applyBorder="1"/>
    <xf numFmtId="0" fontId="1" fillId="0" borderId="10" xfId="0" applyFont="1" applyFill="1" applyBorder="1"/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22" xfId="0" applyFont="1" applyFill="1" applyBorder="1"/>
    <xf numFmtId="0" fontId="4" fillId="0" borderId="22" xfId="0" applyFont="1" applyFill="1" applyBorder="1"/>
    <xf numFmtId="0" fontId="1" fillId="0" borderId="20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2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/>
    <xf numFmtId="0" fontId="10" fillId="0" borderId="0" xfId="0" applyFont="1"/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/>
    <xf numFmtId="0" fontId="2" fillId="4" borderId="26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/>
    <xf numFmtId="0" fontId="3" fillId="4" borderId="2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/>
    </xf>
    <xf numFmtId="0" fontId="3" fillId="4" borderId="4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0" xfId="0" applyFont="1"/>
    <xf numFmtId="0" fontId="2" fillId="4" borderId="41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2" fillId="4" borderId="24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wrapText="1"/>
    </xf>
    <xf numFmtId="0" fontId="11" fillId="0" borderId="5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3" fillId="0" borderId="4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/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4" borderId="34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2" fillId="4" borderId="64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textRotation="90"/>
    </xf>
    <xf numFmtId="0" fontId="4" fillId="4" borderId="11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textRotation="90"/>
    </xf>
    <xf numFmtId="0" fontId="4" fillId="3" borderId="34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textRotation="90"/>
    </xf>
    <xf numFmtId="0" fontId="5" fillId="3" borderId="9" xfId="0" applyFont="1" applyFill="1" applyBorder="1" applyAlignment="1">
      <alignment horizontal="center" vertical="center" textRotation="90"/>
    </xf>
    <xf numFmtId="0" fontId="4" fillId="4" borderId="28" xfId="0" applyFont="1" applyFill="1" applyBorder="1" applyAlignment="1">
      <alignment horizontal="center" vertical="top" textRotation="90" wrapText="1"/>
    </xf>
    <xf numFmtId="0" fontId="4" fillId="4" borderId="16" xfId="0" applyFont="1" applyFill="1" applyBorder="1" applyAlignment="1">
      <alignment horizontal="center" vertical="top" textRotation="90" wrapText="1"/>
    </xf>
    <xf numFmtId="0" fontId="4" fillId="4" borderId="25" xfId="0" applyFont="1" applyFill="1" applyBorder="1" applyAlignment="1">
      <alignment horizontal="center" vertical="top" textRotation="90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textRotation="90"/>
    </xf>
    <xf numFmtId="0" fontId="5" fillId="4" borderId="3" xfId="0" applyFont="1" applyFill="1" applyBorder="1" applyAlignment="1">
      <alignment horizontal="center" vertical="center" textRotation="90"/>
    </xf>
    <xf numFmtId="0" fontId="5" fillId="4" borderId="9" xfId="0" applyFont="1" applyFill="1" applyBorder="1" applyAlignment="1">
      <alignment horizontal="center" vertical="center" textRotation="90"/>
    </xf>
    <xf numFmtId="0" fontId="2" fillId="4" borderId="60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0"/>
  <sheetViews>
    <sheetView tabSelected="1" topLeftCell="A26" zoomScaleSheetLayoutView="100" workbookViewId="0">
      <selection activeCell="W69" sqref="W69"/>
    </sheetView>
  </sheetViews>
  <sheetFormatPr defaultColWidth="9.140625" defaultRowHeight="11.25" x14ac:dyDescent="0.2"/>
  <cols>
    <col min="1" max="1" width="56.28515625" style="5" customWidth="1"/>
    <col min="2" max="2" width="6" style="3" customWidth="1"/>
    <col min="3" max="4" width="5.140625" style="3" customWidth="1"/>
    <col min="5" max="5" width="4.85546875" style="3" customWidth="1"/>
    <col min="6" max="6" width="3.7109375" style="3" customWidth="1"/>
    <col min="7" max="10" width="3.7109375" style="4" customWidth="1"/>
    <col min="11" max="20" width="4.28515625" style="24" customWidth="1"/>
    <col min="21" max="21" width="4" style="24" customWidth="1"/>
    <col min="22" max="22" width="4.85546875" style="30" customWidth="1"/>
    <col min="23" max="25" width="9.140625" style="30"/>
    <col min="26" max="16384" width="9.140625" style="3"/>
  </cols>
  <sheetData>
    <row r="1" spans="1:25" ht="12" x14ac:dyDescent="0.2">
      <c r="A1" s="411" t="s">
        <v>171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</row>
    <row r="2" spans="1:25" ht="12" customHeight="1" x14ac:dyDescent="0.2">
      <c r="A2" s="412" t="s">
        <v>19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</row>
    <row r="3" spans="1:25" ht="33.75" customHeight="1" x14ac:dyDescent="0.2">
      <c r="A3" s="413" t="s">
        <v>168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</row>
    <row r="4" spans="1:25" ht="9.75" customHeight="1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5" s="4" customFormat="1" ht="18.600000000000001" customHeight="1" x14ac:dyDescent="0.2">
      <c r="A5" s="68" t="s">
        <v>20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32"/>
      <c r="W5" s="32"/>
      <c r="X5" s="32"/>
      <c r="Y5" s="32"/>
    </row>
    <row r="6" spans="1:25" s="1" customFormat="1" ht="24" customHeight="1" x14ac:dyDescent="0.2">
      <c r="A6" s="431" t="s">
        <v>26</v>
      </c>
      <c r="B6" s="434"/>
      <c r="C6" s="436" t="s">
        <v>0</v>
      </c>
      <c r="D6" s="437"/>
      <c r="E6" s="438" t="s">
        <v>13</v>
      </c>
      <c r="F6" s="414" t="s">
        <v>1</v>
      </c>
      <c r="G6" s="416" t="s">
        <v>2</v>
      </c>
      <c r="H6" s="417"/>
      <c r="I6" s="417"/>
      <c r="J6" s="418"/>
      <c r="K6" s="417" t="s">
        <v>16</v>
      </c>
      <c r="L6" s="417"/>
      <c r="M6" s="417"/>
      <c r="N6" s="417"/>
      <c r="O6" s="417"/>
      <c r="P6" s="418"/>
      <c r="Q6" s="416" t="s">
        <v>17</v>
      </c>
      <c r="R6" s="417"/>
      <c r="S6" s="417"/>
      <c r="T6" s="417"/>
      <c r="U6" s="417"/>
      <c r="V6" s="418"/>
      <c r="W6" s="33"/>
      <c r="X6" s="33"/>
      <c r="Y6" s="33"/>
    </row>
    <row r="7" spans="1:25" s="1" customFormat="1" x14ac:dyDescent="0.2">
      <c r="A7" s="432"/>
      <c r="B7" s="434"/>
      <c r="C7" s="436" t="s">
        <v>8</v>
      </c>
      <c r="D7" s="437" t="s">
        <v>7</v>
      </c>
      <c r="E7" s="438"/>
      <c r="F7" s="414"/>
      <c r="G7" s="421" t="s">
        <v>3</v>
      </c>
      <c r="H7" s="423" t="s">
        <v>4</v>
      </c>
      <c r="I7" s="425" t="s">
        <v>5</v>
      </c>
      <c r="J7" s="419" t="s">
        <v>6</v>
      </c>
      <c r="K7" s="427" t="s">
        <v>9</v>
      </c>
      <c r="L7" s="427"/>
      <c r="M7" s="428"/>
      <c r="N7" s="429" t="s">
        <v>10</v>
      </c>
      <c r="O7" s="417"/>
      <c r="P7" s="418"/>
      <c r="Q7" s="416" t="s">
        <v>11</v>
      </c>
      <c r="R7" s="417"/>
      <c r="S7" s="430"/>
      <c r="T7" s="429" t="s">
        <v>12</v>
      </c>
      <c r="U7" s="417"/>
      <c r="V7" s="418"/>
      <c r="W7" s="33"/>
      <c r="X7" s="33"/>
      <c r="Y7" s="33"/>
    </row>
    <row r="8" spans="1:25" s="1" customFormat="1" ht="12" customHeight="1" thickBot="1" x14ac:dyDescent="0.25">
      <c r="A8" s="433"/>
      <c r="B8" s="435"/>
      <c r="C8" s="459"/>
      <c r="D8" s="460"/>
      <c r="E8" s="439"/>
      <c r="F8" s="415"/>
      <c r="G8" s="422"/>
      <c r="H8" s="424"/>
      <c r="I8" s="426"/>
      <c r="J8" s="420"/>
      <c r="K8" s="198" t="s">
        <v>14</v>
      </c>
      <c r="L8" s="199" t="s">
        <v>5</v>
      </c>
      <c r="M8" s="199" t="s">
        <v>6</v>
      </c>
      <c r="N8" s="199" t="s">
        <v>14</v>
      </c>
      <c r="O8" s="200" t="s">
        <v>5</v>
      </c>
      <c r="P8" s="201" t="s">
        <v>6</v>
      </c>
      <c r="Q8" s="202" t="s">
        <v>14</v>
      </c>
      <c r="R8" s="203" t="s">
        <v>5</v>
      </c>
      <c r="S8" s="203" t="s">
        <v>6</v>
      </c>
      <c r="T8" s="203" t="s">
        <v>14</v>
      </c>
      <c r="U8" s="200" t="s">
        <v>5</v>
      </c>
      <c r="V8" s="201" t="s">
        <v>6</v>
      </c>
      <c r="W8" s="33"/>
      <c r="X8" s="33"/>
      <c r="Y8" s="33"/>
    </row>
    <row r="9" spans="1:25" ht="11.25" customHeight="1" thickTop="1" x14ac:dyDescent="0.2">
      <c r="A9" s="51" t="s">
        <v>29</v>
      </c>
      <c r="B9" s="62" t="s">
        <v>37</v>
      </c>
      <c r="C9" s="59"/>
      <c r="D9" s="52"/>
      <c r="E9" s="43"/>
      <c r="F9" s="44"/>
      <c r="G9" s="43"/>
      <c r="H9" s="45"/>
      <c r="I9" s="45"/>
      <c r="J9" s="61"/>
      <c r="K9" s="43"/>
      <c r="L9" s="45"/>
      <c r="M9" s="60"/>
      <c r="N9" s="45"/>
      <c r="O9" s="89"/>
      <c r="P9" s="90"/>
      <c r="Q9" s="91"/>
      <c r="R9" s="92"/>
      <c r="S9" s="92"/>
      <c r="T9" s="92"/>
      <c r="U9" s="89"/>
      <c r="V9" s="93"/>
    </row>
    <row r="10" spans="1:25" s="9" customFormat="1" ht="11.25" customHeight="1" x14ac:dyDescent="0.2">
      <c r="A10" s="13" t="s">
        <v>22</v>
      </c>
      <c r="B10" s="8" t="s">
        <v>39</v>
      </c>
      <c r="C10" s="7" t="s">
        <v>18</v>
      </c>
      <c r="D10" s="8"/>
      <c r="E10" s="7">
        <v>20</v>
      </c>
      <c r="F10" s="8">
        <v>3</v>
      </c>
      <c r="G10" s="7">
        <v>20</v>
      </c>
      <c r="H10" s="6"/>
      <c r="I10" s="6"/>
      <c r="J10" s="8"/>
      <c r="K10" s="26">
        <v>20</v>
      </c>
      <c r="L10" s="27"/>
      <c r="M10" s="27"/>
      <c r="N10" s="27"/>
      <c r="O10" s="74"/>
      <c r="P10" s="37"/>
      <c r="Q10" s="26"/>
      <c r="R10" s="27"/>
      <c r="S10" s="27"/>
      <c r="T10" s="27"/>
      <c r="U10" s="74"/>
      <c r="V10" s="84"/>
      <c r="W10" s="31"/>
      <c r="X10" s="31"/>
      <c r="Y10" s="31"/>
    </row>
    <row r="11" spans="1:25" s="9" customFormat="1" x14ac:dyDescent="0.2">
      <c r="A11" s="14" t="s">
        <v>23</v>
      </c>
      <c r="B11" s="8" t="s">
        <v>38</v>
      </c>
      <c r="C11" s="7" t="s">
        <v>18</v>
      </c>
      <c r="D11" s="8"/>
      <c r="E11" s="7">
        <v>20</v>
      </c>
      <c r="F11" s="8">
        <v>3</v>
      </c>
      <c r="G11" s="7">
        <v>20</v>
      </c>
      <c r="H11" s="6"/>
      <c r="I11" s="6"/>
      <c r="J11" s="96"/>
      <c r="K11" s="26">
        <v>20</v>
      </c>
      <c r="L11" s="27"/>
      <c r="M11" s="27"/>
      <c r="N11" s="27"/>
      <c r="O11" s="74"/>
      <c r="P11" s="37"/>
      <c r="Q11" s="26"/>
      <c r="R11" s="27"/>
      <c r="S11" s="27"/>
      <c r="T11" s="27"/>
      <c r="U11" s="74"/>
      <c r="V11" s="84"/>
      <c r="W11" s="31"/>
      <c r="X11" s="31"/>
      <c r="Y11" s="31"/>
    </row>
    <row r="12" spans="1:25" s="9" customFormat="1" x14ac:dyDescent="0.2">
      <c r="A12" s="14" t="s">
        <v>21</v>
      </c>
      <c r="B12" s="8" t="s">
        <v>40</v>
      </c>
      <c r="C12" s="7" t="s">
        <v>18</v>
      </c>
      <c r="D12" s="8"/>
      <c r="E12" s="7">
        <v>20</v>
      </c>
      <c r="F12" s="8">
        <v>3</v>
      </c>
      <c r="G12" s="7">
        <v>20</v>
      </c>
      <c r="H12" s="6"/>
      <c r="I12" s="6"/>
      <c r="J12" s="96"/>
      <c r="K12" s="26">
        <v>20</v>
      </c>
      <c r="L12" s="27"/>
      <c r="M12" s="27"/>
      <c r="N12" s="27"/>
      <c r="O12" s="74"/>
      <c r="P12" s="37"/>
      <c r="Q12" s="26"/>
      <c r="R12" s="27"/>
      <c r="S12" s="27"/>
      <c r="T12" s="27"/>
      <c r="U12" s="74"/>
      <c r="V12" s="84"/>
      <c r="W12" s="31"/>
      <c r="X12" s="31"/>
      <c r="Y12" s="31"/>
    </row>
    <row r="13" spans="1:25" s="9" customFormat="1" x14ac:dyDescent="0.2">
      <c r="A13" s="15" t="s">
        <v>24</v>
      </c>
      <c r="B13" s="8" t="s">
        <v>41</v>
      </c>
      <c r="C13" s="7" t="s">
        <v>18</v>
      </c>
      <c r="D13" s="8"/>
      <c r="E13" s="7">
        <v>20</v>
      </c>
      <c r="F13" s="8">
        <v>3</v>
      </c>
      <c r="G13" s="7">
        <v>20</v>
      </c>
      <c r="H13" s="6"/>
      <c r="I13" s="6"/>
      <c r="J13" s="96"/>
      <c r="K13" s="26">
        <v>20</v>
      </c>
      <c r="L13" s="27"/>
      <c r="M13" s="27"/>
      <c r="N13" s="27"/>
      <c r="O13" s="74"/>
      <c r="P13" s="37"/>
      <c r="Q13" s="26"/>
      <c r="R13" s="27"/>
      <c r="S13" s="27"/>
      <c r="T13" s="27"/>
      <c r="U13" s="74"/>
      <c r="V13" s="84"/>
      <c r="W13" s="31"/>
      <c r="X13" s="31"/>
      <c r="Y13" s="31"/>
    </row>
    <row r="14" spans="1:25" s="9" customFormat="1" ht="12.75" customHeight="1" x14ac:dyDescent="0.2">
      <c r="A14" s="323" t="s">
        <v>27</v>
      </c>
      <c r="B14" s="316" t="s">
        <v>42</v>
      </c>
      <c r="C14" s="317" t="s">
        <v>15</v>
      </c>
      <c r="D14" s="324"/>
      <c r="E14" s="317">
        <v>30</v>
      </c>
      <c r="F14" s="316">
        <v>5</v>
      </c>
      <c r="G14" s="317">
        <v>30</v>
      </c>
      <c r="H14" s="323"/>
      <c r="I14" s="323"/>
      <c r="J14" s="325"/>
      <c r="K14" s="318">
        <v>30</v>
      </c>
      <c r="L14" s="319"/>
      <c r="M14" s="327"/>
      <c r="N14" s="327"/>
      <c r="O14" s="327"/>
      <c r="P14" s="328"/>
      <c r="Q14" s="326"/>
      <c r="R14" s="327"/>
      <c r="S14" s="327"/>
      <c r="T14" s="327"/>
      <c r="U14" s="327"/>
      <c r="V14" s="320"/>
      <c r="W14" s="31"/>
      <c r="X14" s="31"/>
      <c r="Y14" s="31"/>
    </row>
    <row r="15" spans="1:25" s="9" customFormat="1" ht="13.5" customHeight="1" x14ac:dyDescent="0.2">
      <c r="A15" s="13" t="s">
        <v>147</v>
      </c>
      <c r="B15" s="8" t="s">
        <v>144</v>
      </c>
      <c r="C15" s="321" t="s">
        <v>18</v>
      </c>
      <c r="D15" s="8"/>
      <c r="E15" s="321">
        <v>15</v>
      </c>
      <c r="F15" s="8">
        <v>2</v>
      </c>
      <c r="G15" s="321"/>
      <c r="H15" s="6"/>
      <c r="I15" s="6">
        <v>15</v>
      </c>
      <c r="J15" s="96"/>
      <c r="K15" s="322"/>
      <c r="L15" s="27">
        <v>15</v>
      </c>
      <c r="M15" s="27"/>
      <c r="N15" s="27"/>
      <c r="O15" s="27"/>
      <c r="P15" s="37"/>
      <c r="Q15" s="322"/>
      <c r="R15" s="27"/>
      <c r="S15" s="27"/>
      <c r="T15" s="27"/>
      <c r="U15" s="27"/>
      <c r="V15" s="99"/>
      <c r="W15" s="31"/>
      <c r="X15" s="31"/>
      <c r="Y15" s="31"/>
    </row>
    <row r="16" spans="1:25" s="9" customFormat="1" ht="13.5" customHeight="1" x14ac:dyDescent="0.2">
      <c r="A16" s="13" t="s">
        <v>148</v>
      </c>
      <c r="B16" s="8" t="s">
        <v>145</v>
      </c>
      <c r="C16" s="321" t="s">
        <v>18</v>
      </c>
      <c r="D16" s="8"/>
      <c r="E16" s="321">
        <v>15</v>
      </c>
      <c r="F16" s="8">
        <v>2</v>
      </c>
      <c r="G16" s="321"/>
      <c r="H16" s="6"/>
      <c r="I16" s="6">
        <v>15</v>
      </c>
      <c r="J16" s="96"/>
      <c r="K16" s="322"/>
      <c r="L16" s="27">
        <v>15</v>
      </c>
      <c r="M16" s="27"/>
      <c r="N16" s="27"/>
      <c r="O16" s="27"/>
      <c r="P16" s="37"/>
      <c r="Q16" s="322"/>
      <c r="R16" s="27"/>
      <c r="S16" s="27"/>
      <c r="T16" s="27"/>
      <c r="U16" s="27"/>
      <c r="V16" s="99"/>
      <c r="W16" s="31"/>
      <c r="X16" s="31"/>
      <c r="Y16" s="31"/>
    </row>
    <row r="17" spans="1:25" s="9" customFormat="1" ht="11.25" customHeight="1" thickBot="1" x14ac:dyDescent="0.25">
      <c r="A17" s="302" t="s">
        <v>133</v>
      </c>
      <c r="B17" s="316" t="s">
        <v>135</v>
      </c>
      <c r="C17" s="317"/>
      <c r="D17" s="316" t="s">
        <v>18</v>
      </c>
      <c r="E17" s="317">
        <v>30</v>
      </c>
      <c r="F17" s="316">
        <v>3</v>
      </c>
      <c r="G17" s="317"/>
      <c r="H17" s="303"/>
      <c r="I17" s="303">
        <v>30</v>
      </c>
      <c r="J17" s="304"/>
      <c r="K17" s="318"/>
      <c r="L17" s="319"/>
      <c r="M17" s="319"/>
      <c r="N17" s="319"/>
      <c r="O17" s="319">
        <v>30</v>
      </c>
      <c r="P17" s="301"/>
      <c r="Q17" s="318"/>
      <c r="R17" s="319"/>
      <c r="S17" s="319"/>
      <c r="T17" s="319"/>
      <c r="U17" s="299"/>
      <c r="V17" s="300"/>
      <c r="W17" s="31"/>
      <c r="X17" s="31"/>
      <c r="Y17" s="31"/>
    </row>
    <row r="18" spans="1:25" s="11" customFormat="1" ht="12.75" thickTop="1" thickBot="1" x14ac:dyDescent="0.25">
      <c r="A18" s="49"/>
      <c r="B18" s="50"/>
      <c r="C18" s="251" t="s">
        <v>146</v>
      </c>
      <c r="D18" s="47" t="s">
        <v>137</v>
      </c>
      <c r="E18" s="46">
        <f>SUM(E10:E17)</f>
        <v>170</v>
      </c>
      <c r="F18" s="47">
        <f>SUM(F10:F17)</f>
        <v>24</v>
      </c>
      <c r="G18" s="46">
        <f>SUM(G10:G17)</f>
        <v>110</v>
      </c>
      <c r="H18" s="46"/>
      <c r="I18" s="46">
        <f>SUM(I10:I17)</f>
        <v>60</v>
      </c>
      <c r="J18" s="47"/>
      <c r="K18" s="46">
        <f>SUM(K10:K17)</f>
        <v>110</v>
      </c>
      <c r="L18" s="46">
        <f>SUM(L10:L17)</f>
        <v>30</v>
      </c>
      <c r="M18" s="46"/>
      <c r="N18" s="46"/>
      <c r="O18" s="337">
        <f>SUM(O10:O17)</f>
        <v>30</v>
      </c>
      <c r="P18" s="47"/>
      <c r="Q18" s="46"/>
      <c r="R18" s="48"/>
      <c r="S18" s="48"/>
      <c r="T18" s="48"/>
      <c r="U18" s="78"/>
      <c r="V18" s="87"/>
      <c r="W18" s="34"/>
      <c r="X18" s="34"/>
      <c r="Y18" s="34"/>
    </row>
    <row r="19" spans="1:25" ht="11.25" customHeight="1" thickTop="1" x14ac:dyDescent="0.2">
      <c r="A19" s="53" t="s">
        <v>30</v>
      </c>
      <c r="B19" s="62" t="s">
        <v>43</v>
      </c>
      <c r="C19" s="59"/>
      <c r="D19" s="61"/>
      <c r="E19" s="59"/>
      <c r="F19" s="61"/>
      <c r="G19" s="59"/>
      <c r="H19" s="60"/>
      <c r="I19" s="60"/>
      <c r="J19" s="61"/>
      <c r="K19" s="59"/>
      <c r="L19" s="60"/>
      <c r="M19" s="60"/>
      <c r="N19" s="60"/>
      <c r="O19" s="73"/>
      <c r="P19" s="61"/>
      <c r="Q19" s="59"/>
      <c r="R19" s="60"/>
      <c r="S19" s="60"/>
      <c r="T19" s="60"/>
      <c r="U19" s="73"/>
      <c r="V19" s="86"/>
    </row>
    <row r="20" spans="1:25" s="24" customFormat="1" x14ac:dyDescent="0.2">
      <c r="A20" s="13" t="s">
        <v>33</v>
      </c>
      <c r="B20" s="8" t="s">
        <v>44</v>
      </c>
      <c r="C20" s="7"/>
      <c r="D20" s="8" t="s">
        <v>18</v>
      </c>
      <c r="E20" s="7">
        <v>30</v>
      </c>
      <c r="F20" s="8">
        <v>4</v>
      </c>
      <c r="G20" s="7">
        <v>30</v>
      </c>
      <c r="H20" s="6"/>
      <c r="I20" s="6"/>
      <c r="J20" s="8"/>
      <c r="K20" s="26"/>
      <c r="L20" s="27"/>
      <c r="M20" s="26"/>
      <c r="N20" s="26">
        <v>30</v>
      </c>
      <c r="O20" s="74"/>
      <c r="P20" s="37"/>
      <c r="Q20" s="26"/>
      <c r="R20" s="27"/>
      <c r="S20" s="27"/>
      <c r="T20" s="27"/>
      <c r="U20" s="74"/>
      <c r="V20" s="83"/>
      <c r="W20" s="30"/>
      <c r="X20" s="30"/>
      <c r="Y20" s="30"/>
    </row>
    <row r="21" spans="1:25" s="24" customFormat="1" x14ac:dyDescent="0.2">
      <c r="A21" s="13" t="s">
        <v>34</v>
      </c>
      <c r="B21" s="8" t="s">
        <v>45</v>
      </c>
      <c r="C21" s="7" t="s">
        <v>15</v>
      </c>
      <c r="D21" s="8"/>
      <c r="E21" s="7">
        <v>30</v>
      </c>
      <c r="F21" s="8">
        <v>4</v>
      </c>
      <c r="G21" s="7">
        <v>30</v>
      </c>
      <c r="H21" s="6"/>
      <c r="I21" s="6"/>
      <c r="J21" s="8"/>
      <c r="K21" s="26">
        <v>30</v>
      </c>
      <c r="L21" s="20"/>
      <c r="M21" s="23"/>
      <c r="N21" s="26"/>
      <c r="O21" s="77"/>
      <c r="P21" s="40"/>
      <c r="Q21" s="23"/>
      <c r="R21" s="20"/>
      <c r="S21" s="20"/>
      <c r="T21" s="20"/>
      <c r="U21" s="79"/>
      <c r="V21" s="83"/>
      <c r="W21" s="30"/>
      <c r="X21" s="30"/>
      <c r="Y21" s="30"/>
    </row>
    <row r="22" spans="1:25" s="24" customFormat="1" x14ac:dyDescent="0.2">
      <c r="A22" s="13" t="s">
        <v>25</v>
      </c>
      <c r="B22" s="8" t="s">
        <v>46</v>
      </c>
      <c r="C22" s="7"/>
      <c r="D22" s="8" t="s">
        <v>18</v>
      </c>
      <c r="E22" s="7">
        <v>25</v>
      </c>
      <c r="F22" s="8">
        <v>4</v>
      </c>
      <c r="G22" s="7">
        <v>25</v>
      </c>
      <c r="H22" s="6"/>
      <c r="I22" s="6"/>
      <c r="J22" s="8"/>
      <c r="K22" s="26"/>
      <c r="L22" s="20"/>
      <c r="M22" s="23"/>
      <c r="N22" s="26">
        <v>25</v>
      </c>
      <c r="O22" s="79"/>
      <c r="P22" s="40"/>
      <c r="Q22" s="23"/>
      <c r="R22" s="20"/>
      <c r="S22" s="20"/>
      <c r="T22" s="20"/>
      <c r="U22" s="79"/>
      <c r="V22" s="83"/>
      <c r="W22" s="30"/>
      <c r="X22" s="30"/>
      <c r="Y22" s="30"/>
    </row>
    <row r="23" spans="1:25" s="24" customFormat="1" x14ac:dyDescent="0.2">
      <c r="A23" s="302" t="s">
        <v>159</v>
      </c>
      <c r="B23" s="316" t="s">
        <v>47</v>
      </c>
      <c r="C23" s="22"/>
      <c r="D23" s="316" t="s">
        <v>15</v>
      </c>
      <c r="E23" s="22">
        <v>30</v>
      </c>
      <c r="F23" s="316">
        <v>4</v>
      </c>
      <c r="G23" s="22">
        <v>30</v>
      </c>
      <c r="H23" s="303"/>
      <c r="I23" s="303"/>
      <c r="J23" s="316"/>
      <c r="K23" s="36"/>
      <c r="L23" s="39"/>
      <c r="M23" s="41"/>
      <c r="N23" s="26">
        <v>30</v>
      </c>
      <c r="O23" s="75"/>
      <c r="P23" s="40"/>
      <c r="Q23" s="41"/>
      <c r="R23" s="39"/>
      <c r="S23" s="39"/>
      <c r="T23" s="39"/>
      <c r="U23" s="75"/>
      <c r="V23" s="83"/>
      <c r="W23" s="30"/>
      <c r="X23" s="30"/>
      <c r="Y23" s="30"/>
    </row>
    <row r="24" spans="1:25" s="24" customFormat="1" x14ac:dyDescent="0.2">
      <c r="A24" s="302" t="s">
        <v>35</v>
      </c>
      <c r="B24" s="316" t="s">
        <v>48</v>
      </c>
      <c r="C24" s="22"/>
      <c r="D24" s="316" t="s">
        <v>15</v>
      </c>
      <c r="E24" s="22">
        <v>25</v>
      </c>
      <c r="F24" s="316">
        <v>4</v>
      </c>
      <c r="G24" s="22">
        <v>25</v>
      </c>
      <c r="H24" s="303"/>
      <c r="I24" s="303"/>
      <c r="J24" s="316"/>
      <c r="K24" s="36"/>
      <c r="L24" s="39"/>
      <c r="M24" s="41"/>
      <c r="N24" s="26">
        <v>25</v>
      </c>
      <c r="O24" s="75"/>
      <c r="P24" s="40"/>
      <c r="Q24" s="41"/>
      <c r="R24" s="39"/>
      <c r="S24" s="39"/>
      <c r="T24" s="39"/>
      <c r="U24" s="75"/>
      <c r="V24" s="83"/>
      <c r="W24" s="30"/>
      <c r="X24" s="30"/>
      <c r="Y24" s="30"/>
    </row>
    <row r="25" spans="1:25" s="24" customFormat="1" ht="12" thickBot="1" x14ac:dyDescent="0.25">
      <c r="A25" s="302" t="s">
        <v>158</v>
      </c>
      <c r="B25" s="316" t="s">
        <v>160</v>
      </c>
      <c r="C25" s="22"/>
      <c r="D25" s="316" t="s">
        <v>18</v>
      </c>
      <c r="E25" s="22">
        <v>20</v>
      </c>
      <c r="F25" s="316">
        <v>4</v>
      </c>
      <c r="G25" s="22">
        <v>20</v>
      </c>
      <c r="H25" s="303"/>
      <c r="I25" s="303"/>
      <c r="J25" s="316"/>
      <c r="K25" s="36"/>
      <c r="L25" s="58"/>
      <c r="M25" s="38"/>
      <c r="N25" s="42">
        <v>20</v>
      </c>
      <c r="O25" s="80"/>
      <c r="P25" s="40"/>
      <c r="Q25" s="38"/>
      <c r="R25" s="58"/>
      <c r="S25" s="58"/>
      <c r="T25" s="58"/>
      <c r="U25" s="80"/>
      <c r="V25" s="83"/>
      <c r="W25" s="30"/>
      <c r="X25" s="30"/>
      <c r="Y25" s="30"/>
    </row>
    <row r="26" spans="1:25" s="24" customFormat="1" ht="14.25" customHeight="1" thickTop="1" thickBot="1" x14ac:dyDescent="0.25">
      <c r="A26" s="133"/>
      <c r="B26" s="342"/>
      <c r="C26" s="293" t="s">
        <v>15</v>
      </c>
      <c r="D26" s="294" t="s">
        <v>161</v>
      </c>
      <c r="E26" s="153">
        <f>SUM(E20:E25)</f>
        <v>160</v>
      </c>
      <c r="F26" s="289">
        <f>SUM(F20:F25)</f>
        <v>24</v>
      </c>
      <c r="G26" s="153">
        <f>SUM(G20:G25)</f>
        <v>160</v>
      </c>
      <c r="H26" s="154"/>
      <c r="I26" s="155"/>
      <c r="J26" s="289"/>
      <c r="K26" s="153">
        <f>SUM(K20:K25)</f>
        <v>30</v>
      </c>
      <c r="L26" s="154"/>
      <c r="M26" s="155"/>
      <c r="N26" s="154">
        <f>SUM(N20:N25)</f>
        <v>130</v>
      </c>
      <c r="O26" s="155"/>
      <c r="P26" s="134"/>
      <c r="Q26" s="151"/>
      <c r="R26" s="134"/>
      <c r="S26" s="152"/>
      <c r="T26" s="134"/>
      <c r="U26" s="152"/>
      <c r="V26" s="135"/>
      <c r="W26" s="30"/>
      <c r="X26" s="30"/>
      <c r="Y26" s="30"/>
    </row>
    <row r="27" spans="1:25" s="24" customFormat="1" ht="11.25" hidden="1" customHeight="1" x14ac:dyDescent="0.2">
      <c r="A27" s="136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8"/>
      <c r="W27" s="30"/>
      <c r="X27" s="30"/>
      <c r="Y27" s="30"/>
    </row>
    <row r="28" spans="1:25" s="24" customFormat="1" ht="11.25" hidden="1" customHeight="1" x14ac:dyDescent="0.2">
      <c r="A28" s="136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8"/>
      <c r="W28" s="30"/>
      <c r="X28" s="30"/>
      <c r="Y28" s="30"/>
    </row>
    <row r="29" spans="1:25" s="24" customFormat="1" ht="18" customHeight="1" thickTop="1" x14ac:dyDescent="0.2">
      <c r="A29" s="367" t="s">
        <v>36</v>
      </c>
      <c r="B29" s="370" t="s">
        <v>49</v>
      </c>
      <c r="C29" s="115" t="s">
        <v>50</v>
      </c>
      <c r="D29" s="116"/>
      <c r="E29" s="115">
        <v>30</v>
      </c>
      <c r="F29" s="116">
        <v>5</v>
      </c>
      <c r="G29" s="115"/>
      <c r="H29" s="117"/>
      <c r="I29" s="117"/>
      <c r="J29" s="118">
        <v>30</v>
      </c>
      <c r="K29" s="119"/>
      <c r="L29" s="120"/>
      <c r="M29" s="120">
        <v>30</v>
      </c>
      <c r="N29" s="120"/>
      <c r="O29" s="121"/>
      <c r="P29" s="122"/>
      <c r="Q29" s="123"/>
      <c r="R29" s="124"/>
      <c r="S29" s="124"/>
      <c r="T29" s="124"/>
      <c r="U29" s="125"/>
      <c r="V29" s="93"/>
      <c r="W29" s="30"/>
      <c r="X29" s="30"/>
      <c r="Y29" s="30"/>
    </row>
    <row r="30" spans="1:25" s="24" customFormat="1" x14ac:dyDescent="0.2">
      <c r="A30" s="368"/>
      <c r="B30" s="371"/>
      <c r="C30" s="64"/>
      <c r="D30" s="343" t="s">
        <v>50</v>
      </c>
      <c r="E30" s="64">
        <v>30</v>
      </c>
      <c r="F30" s="343">
        <v>5</v>
      </c>
      <c r="G30" s="64"/>
      <c r="H30" s="64"/>
      <c r="I30" s="64"/>
      <c r="J30" s="100">
        <v>30</v>
      </c>
      <c r="K30" s="42"/>
      <c r="L30" s="42"/>
      <c r="M30" s="42"/>
      <c r="N30" s="42"/>
      <c r="O30" s="81"/>
      <c r="P30" s="101">
        <v>30</v>
      </c>
      <c r="Q30" s="38"/>
      <c r="R30" s="58"/>
      <c r="S30" s="58"/>
      <c r="T30" s="58"/>
      <c r="U30" s="80"/>
      <c r="V30" s="102"/>
      <c r="W30" s="30"/>
      <c r="X30" s="30"/>
      <c r="Y30" s="30"/>
    </row>
    <row r="31" spans="1:25" s="24" customFormat="1" x14ac:dyDescent="0.2">
      <c r="A31" s="368"/>
      <c r="B31" s="371"/>
      <c r="C31" s="7" t="s">
        <v>50</v>
      </c>
      <c r="D31" s="8"/>
      <c r="E31" s="7">
        <v>30</v>
      </c>
      <c r="F31" s="8">
        <v>5</v>
      </c>
      <c r="G31" s="7"/>
      <c r="H31" s="7"/>
      <c r="I31" s="7"/>
      <c r="J31" s="96">
        <v>30</v>
      </c>
      <c r="K31" s="26"/>
      <c r="L31" s="26"/>
      <c r="M31" s="26"/>
      <c r="N31" s="26"/>
      <c r="O31" s="74"/>
      <c r="P31" s="37"/>
      <c r="Q31" s="41"/>
      <c r="R31" s="39"/>
      <c r="S31" s="27">
        <v>30</v>
      </c>
      <c r="T31" s="39"/>
      <c r="U31" s="75"/>
      <c r="V31" s="83"/>
      <c r="W31" s="30"/>
      <c r="X31" s="30"/>
      <c r="Y31" s="30"/>
    </row>
    <row r="32" spans="1:25" s="24" customFormat="1" ht="12" thickBot="1" x14ac:dyDescent="0.25">
      <c r="A32" s="369"/>
      <c r="B32" s="372"/>
      <c r="C32" s="126"/>
      <c r="D32" s="344" t="s">
        <v>50</v>
      </c>
      <c r="E32" s="126">
        <v>30</v>
      </c>
      <c r="F32" s="344">
        <v>6</v>
      </c>
      <c r="G32" s="126"/>
      <c r="H32" s="126"/>
      <c r="I32" s="126"/>
      <c r="J32" s="97">
        <v>30</v>
      </c>
      <c r="K32" s="127"/>
      <c r="L32" s="127"/>
      <c r="M32" s="127"/>
      <c r="N32" s="127"/>
      <c r="O32" s="128"/>
      <c r="P32" s="129"/>
      <c r="Q32" s="130"/>
      <c r="R32" s="131"/>
      <c r="S32" s="131"/>
      <c r="T32" s="131"/>
      <c r="U32" s="132"/>
      <c r="V32" s="156">
        <v>30</v>
      </c>
      <c r="W32" s="30"/>
      <c r="X32" s="30"/>
      <c r="Y32" s="30"/>
    </row>
    <row r="33" spans="1:25" s="24" customFormat="1" ht="12.75" thickTop="1" thickBot="1" x14ac:dyDescent="0.25">
      <c r="A33" s="341"/>
      <c r="B33" s="344"/>
      <c r="C33" s="187" t="s">
        <v>138</v>
      </c>
      <c r="D33" s="188" t="s">
        <v>138</v>
      </c>
      <c r="E33" s="187">
        <f>SUM(E29:E32)</f>
        <v>120</v>
      </c>
      <c r="F33" s="188">
        <f>SUM(F29:F32)</f>
        <v>21</v>
      </c>
      <c r="G33" s="187"/>
      <c r="H33" s="187"/>
      <c r="I33" s="187"/>
      <c r="J33" s="189">
        <f>SUM(J29:J32)</f>
        <v>120</v>
      </c>
      <c r="K33" s="130"/>
      <c r="L33" s="130"/>
      <c r="M33" s="192">
        <f>SUM(M29:M32)</f>
        <v>30</v>
      </c>
      <c r="N33" s="130"/>
      <c r="O33" s="132"/>
      <c r="P33" s="190">
        <f>SUM(P29:P32)</f>
        <v>30</v>
      </c>
      <c r="Q33" s="290"/>
      <c r="R33" s="130"/>
      <c r="S33" s="131">
        <f>SUM(S29:S32)</f>
        <v>30</v>
      </c>
      <c r="T33" s="291"/>
      <c r="U33" s="186"/>
      <c r="V33" s="191">
        <f>SUM(V29:V32)</f>
        <v>30</v>
      </c>
      <c r="W33" s="30"/>
      <c r="X33" s="30"/>
      <c r="Y33" s="30"/>
    </row>
    <row r="34" spans="1:25" s="24" customFormat="1" ht="14.25" customHeight="1" thickTop="1" thickBot="1" x14ac:dyDescent="0.25">
      <c r="A34" s="103" t="s">
        <v>139</v>
      </c>
      <c r="B34" s="287" t="s">
        <v>31</v>
      </c>
      <c r="C34" s="105"/>
      <c r="D34" s="104"/>
      <c r="E34" s="105">
        <v>130</v>
      </c>
      <c r="F34" s="104">
        <v>12</v>
      </c>
      <c r="G34" s="105">
        <v>70</v>
      </c>
      <c r="H34" s="105"/>
      <c r="I34" s="105">
        <v>60</v>
      </c>
      <c r="J34" s="106"/>
      <c r="K34" s="313"/>
      <c r="L34" s="313"/>
      <c r="M34" s="313"/>
      <c r="N34" s="313">
        <v>30</v>
      </c>
      <c r="O34" s="108"/>
      <c r="P34" s="109"/>
      <c r="Q34" s="314">
        <v>20</v>
      </c>
      <c r="R34" s="313">
        <v>40</v>
      </c>
      <c r="S34" s="185"/>
      <c r="T34" s="185">
        <v>20</v>
      </c>
      <c r="U34" s="313">
        <v>20</v>
      </c>
      <c r="V34" s="95"/>
      <c r="W34" s="30"/>
      <c r="X34" s="30"/>
      <c r="Y34" s="30"/>
    </row>
    <row r="35" spans="1:25" s="24" customFormat="1" ht="14.25" customHeight="1" thickTop="1" thickBot="1" x14ac:dyDescent="0.25">
      <c r="A35" s="103"/>
      <c r="B35" s="104"/>
      <c r="C35" s="105"/>
      <c r="D35" s="104"/>
      <c r="E35" s="105"/>
      <c r="F35" s="104"/>
      <c r="G35" s="105"/>
      <c r="H35" s="105"/>
      <c r="I35" s="105"/>
      <c r="J35" s="106"/>
      <c r="K35" s="193"/>
      <c r="L35" s="193"/>
      <c r="M35" s="107"/>
      <c r="N35" s="193"/>
      <c r="O35" s="193"/>
      <c r="P35" s="194"/>
      <c r="Q35" s="195"/>
      <c r="R35" s="193"/>
      <c r="S35" s="107"/>
      <c r="T35" s="108"/>
      <c r="U35" s="193"/>
      <c r="V35" s="196"/>
      <c r="W35" s="30"/>
      <c r="X35" s="30"/>
      <c r="Y35" s="30"/>
    </row>
    <row r="36" spans="1:25" s="28" customFormat="1" ht="14.25" customHeight="1" thickTop="1" x14ac:dyDescent="0.2">
      <c r="A36" s="257" t="s">
        <v>78</v>
      </c>
      <c r="B36" s="258"/>
      <c r="C36" s="279"/>
      <c r="D36" s="208"/>
      <c r="E36" s="279">
        <f>SUM(E18,E26,E33,E34)</f>
        <v>580</v>
      </c>
      <c r="F36" s="208"/>
      <c r="G36" s="279">
        <f>SUM(G18,G26,G34,G33)</f>
        <v>340</v>
      </c>
      <c r="H36" s="279"/>
      <c r="I36" s="279">
        <f>SUM(I18,I26,I33,I34)</f>
        <v>120</v>
      </c>
      <c r="J36" s="259">
        <f>SUM(J18,J26,J33,J34)</f>
        <v>120</v>
      </c>
      <c r="K36" s="448">
        <f>SUM(K18:M18,K26:M26,K33:M33,K34:M34)</f>
        <v>200</v>
      </c>
      <c r="L36" s="449"/>
      <c r="M36" s="450"/>
      <c r="N36" s="451">
        <f>SUM(N18:P18,N26:P26,N33:P33,N34:P34)</f>
        <v>220</v>
      </c>
      <c r="O36" s="449"/>
      <c r="P36" s="452"/>
      <c r="Q36" s="448">
        <f>SUM(Q18:S18,Q26:S26,Q33:S33,Q34:S34)</f>
        <v>90</v>
      </c>
      <c r="R36" s="449"/>
      <c r="S36" s="450"/>
      <c r="T36" s="451">
        <f>SUM(T18:V18,T26:V26,T33:V33,T34:V34)</f>
        <v>70</v>
      </c>
      <c r="U36" s="449"/>
      <c r="V36" s="452"/>
      <c r="W36" s="34"/>
      <c r="X36" s="34"/>
      <c r="Y36" s="34"/>
    </row>
    <row r="37" spans="1:25" s="28" customFormat="1" ht="14.25" customHeight="1" x14ac:dyDescent="0.2">
      <c r="A37" s="284" t="s">
        <v>82</v>
      </c>
      <c r="B37" s="285"/>
      <c r="C37" s="286"/>
      <c r="D37" s="241"/>
      <c r="E37" s="278"/>
      <c r="F37" s="241">
        <f>SUM(F18,F26,F33,F34)</f>
        <v>81</v>
      </c>
      <c r="G37" s="276"/>
      <c r="H37" s="276"/>
      <c r="I37" s="276"/>
      <c r="J37" s="277"/>
      <c r="K37" s="348">
        <f>SUM(F10:F16,F21,F29)</f>
        <v>30</v>
      </c>
      <c r="L37" s="349"/>
      <c r="M37" s="350"/>
      <c r="N37" s="351">
        <v>30</v>
      </c>
      <c r="O37" s="349"/>
      <c r="P37" s="352"/>
      <c r="Q37" s="348">
        <v>11</v>
      </c>
      <c r="R37" s="349"/>
      <c r="S37" s="350"/>
      <c r="T37" s="351">
        <v>10</v>
      </c>
      <c r="U37" s="349"/>
      <c r="V37" s="352"/>
      <c r="W37" s="34"/>
      <c r="X37" s="34"/>
      <c r="Y37" s="34"/>
    </row>
    <row r="38" spans="1:25" s="28" customFormat="1" ht="14.25" customHeight="1" thickBot="1" x14ac:dyDescent="0.25">
      <c r="A38" s="210" t="s">
        <v>91</v>
      </c>
      <c r="B38" s="211"/>
      <c r="C38" s="280">
        <v>2</v>
      </c>
      <c r="D38" s="212">
        <v>2</v>
      </c>
      <c r="E38" s="280"/>
      <c r="F38" s="212"/>
      <c r="G38" s="281"/>
      <c r="H38" s="281"/>
      <c r="I38" s="281"/>
      <c r="J38" s="282"/>
      <c r="K38" s="281"/>
      <c r="L38" s="281">
        <v>2</v>
      </c>
      <c r="M38" s="280"/>
      <c r="N38" s="281"/>
      <c r="O38" s="281">
        <v>2</v>
      </c>
      <c r="P38" s="282"/>
      <c r="Q38" s="283"/>
      <c r="R38" s="281"/>
      <c r="S38" s="281"/>
      <c r="T38" s="281"/>
      <c r="U38" s="281"/>
      <c r="V38" s="282"/>
      <c r="W38" s="34"/>
      <c r="X38" s="34"/>
      <c r="Y38" s="34"/>
    </row>
    <row r="39" spans="1:25" s="28" customFormat="1" ht="14.25" customHeight="1" thickTop="1" thickBot="1" x14ac:dyDescent="0.25">
      <c r="A39" s="456"/>
      <c r="B39" s="457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8"/>
      <c r="W39" s="34"/>
      <c r="X39" s="34"/>
      <c r="Y39" s="34"/>
    </row>
    <row r="40" spans="1:25" s="1" customFormat="1" ht="24" customHeight="1" thickTop="1" x14ac:dyDescent="0.2">
      <c r="A40" s="373" t="s">
        <v>28</v>
      </c>
      <c r="B40" s="440"/>
      <c r="C40" s="443" t="s">
        <v>0</v>
      </c>
      <c r="D40" s="444"/>
      <c r="E40" s="445" t="s">
        <v>13</v>
      </c>
      <c r="F40" s="404" t="s">
        <v>1</v>
      </c>
      <c r="G40" s="399" t="s">
        <v>2</v>
      </c>
      <c r="H40" s="400"/>
      <c r="I40" s="400"/>
      <c r="J40" s="403"/>
      <c r="K40" s="400" t="s">
        <v>16</v>
      </c>
      <c r="L40" s="400"/>
      <c r="M40" s="400"/>
      <c r="N40" s="400"/>
      <c r="O40" s="400"/>
      <c r="P40" s="403"/>
      <c r="Q40" s="399" t="s">
        <v>17</v>
      </c>
      <c r="R40" s="400"/>
      <c r="S40" s="400"/>
      <c r="T40" s="400"/>
      <c r="U40" s="400"/>
      <c r="V40" s="403"/>
      <c r="W40" s="33"/>
      <c r="X40" s="33"/>
      <c r="Y40" s="33"/>
    </row>
    <row r="41" spans="1:25" s="1" customFormat="1" ht="12" customHeight="1" x14ac:dyDescent="0.2">
      <c r="A41" s="374"/>
      <c r="B41" s="441"/>
      <c r="C41" s="376" t="s">
        <v>8</v>
      </c>
      <c r="D41" s="378" t="s">
        <v>7</v>
      </c>
      <c r="E41" s="446"/>
      <c r="F41" s="405"/>
      <c r="G41" s="380" t="s">
        <v>3</v>
      </c>
      <c r="H41" s="382" t="s">
        <v>4</v>
      </c>
      <c r="I41" s="407" t="s">
        <v>5</v>
      </c>
      <c r="J41" s="409" t="s">
        <v>6</v>
      </c>
      <c r="K41" s="427" t="s">
        <v>9</v>
      </c>
      <c r="L41" s="427"/>
      <c r="M41" s="428"/>
      <c r="N41" s="453" t="s">
        <v>10</v>
      </c>
      <c r="O41" s="427"/>
      <c r="P41" s="454"/>
      <c r="Q41" s="455" t="s">
        <v>11</v>
      </c>
      <c r="R41" s="427"/>
      <c r="S41" s="428"/>
      <c r="T41" s="453" t="s">
        <v>12</v>
      </c>
      <c r="U41" s="427"/>
      <c r="V41" s="454"/>
      <c r="W41" s="33"/>
      <c r="X41" s="33"/>
      <c r="Y41" s="33"/>
    </row>
    <row r="42" spans="1:25" s="1" customFormat="1" ht="13.5" customHeight="1" thickBot="1" x14ac:dyDescent="0.25">
      <c r="A42" s="375"/>
      <c r="B42" s="442"/>
      <c r="C42" s="377"/>
      <c r="D42" s="379"/>
      <c r="E42" s="447"/>
      <c r="F42" s="406"/>
      <c r="G42" s="381"/>
      <c r="H42" s="383"/>
      <c r="I42" s="408"/>
      <c r="J42" s="410"/>
      <c r="K42" s="260" t="s">
        <v>14</v>
      </c>
      <c r="L42" s="262" t="s">
        <v>5</v>
      </c>
      <c r="M42" s="262" t="s">
        <v>6</v>
      </c>
      <c r="N42" s="262" t="s">
        <v>14</v>
      </c>
      <c r="O42" s="261" t="s">
        <v>5</v>
      </c>
      <c r="P42" s="263" t="s">
        <v>6</v>
      </c>
      <c r="Q42" s="260" t="s">
        <v>14</v>
      </c>
      <c r="R42" s="262" t="s">
        <v>5</v>
      </c>
      <c r="S42" s="262" t="s">
        <v>6</v>
      </c>
      <c r="T42" s="262" t="s">
        <v>14</v>
      </c>
      <c r="U42" s="261" t="s">
        <v>5</v>
      </c>
      <c r="V42" s="263" t="s">
        <v>6</v>
      </c>
      <c r="W42" s="33"/>
      <c r="X42" s="33"/>
      <c r="Y42" s="33"/>
    </row>
    <row r="43" spans="1:25" s="11" customFormat="1" ht="24" customHeight="1" thickTop="1" x14ac:dyDescent="0.2">
      <c r="A43" s="51" t="s">
        <v>51</v>
      </c>
      <c r="B43" s="61" t="s">
        <v>92</v>
      </c>
      <c r="C43" s="59"/>
      <c r="D43" s="61"/>
      <c r="E43" s="59"/>
      <c r="F43" s="61"/>
      <c r="G43" s="59"/>
      <c r="H43" s="461"/>
      <c r="I43" s="60"/>
      <c r="J43" s="90"/>
      <c r="K43" s="59"/>
      <c r="L43" s="60"/>
      <c r="M43" s="60"/>
      <c r="N43" s="60"/>
      <c r="O43" s="89"/>
      <c r="P43" s="90"/>
      <c r="Q43" s="91"/>
      <c r="R43" s="92"/>
      <c r="S43" s="92"/>
      <c r="T43" s="92"/>
      <c r="U43" s="89"/>
      <c r="V43" s="94"/>
      <c r="W43" s="34"/>
      <c r="X43" s="34"/>
      <c r="Y43" s="34"/>
    </row>
    <row r="44" spans="1:25" s="11" customFormat="1" ht="11.25" customHeight="1" x14ac:dyDescent="0.2">
      <c r="A44" s="65" t="s">
        <v>52</v>
      </c>
      <c r="B44" s="62" t="s">
        <v>93</v>
      </c>
      <c r="C44" s="55" t="s">
        <v>15</v>
      </c>
      <c r="D44" s="61"/>
      <c r="E44" s="55">
        <v>30</v>
      </c>
      <c r="F44" s="62">
        <v>5</v>
      </c>
      <c r="G44" s="55">
        <v>30</v>
      </c>
      <c r="H44" s="461"/>
      <c r="I44" s="60"/>
      <c r="J44" s="61"/>
      <c r="K44" s="59"/>
      <c r="L44" s="60"/>
      <c r="M44" s="60"/>
      <c r="N44" s="60"/>
      <c r="O44" s="73"/>
      <c r="P44" s="82"/>
      <c r="Q44" s="55">
        <v>30</v>
      </c>
      <c r="R44" s="60"/>
      <c r="S44" s="60"/>
      <c r="T44" s="60"/>
      <c r="U44" s="73"/>
      <c r="V44" s="85"/>
      <c r="W44" s="34"/>
      <c r="X44" s="34"/>
      <c r="Y44" s="34"/>
    </row>
    <row r="45" spans="1:25" ht="15" customHeight="1" x14ac:dyDescent="0.2">
      <c r="A45" s="25" t="s">
        <v>53</v>
      </c>
      <c r="B45" s="56" t="s">
        <v>94</v>
      </c>
      <c r="C45" s="57" t="s">
        <v>18</v>
      </c>
      <c r="D45" s="56"/>
      <c r="E45" s="57">
        <v>30</v>
      </c>
      <c r="F45" s="56">
        <v>5</v>
      </c>
      <c r="G45" s="26"/>
      <c r="H45" s="10">
        <v>30</v>
      </c>
      <c r="I45" s="27"/>
      <c r="J45" s="37"/>
      <c r="K45" s="12"/>
      <c r="L45" s="27"/>
      <c r="M45" s="27"/>
      <c r="N45" s="39"/>
      <c r="O45" s="75"/>
      <c r="P45" s="40"/>
      <c r="Q45" s="26">
        <v>30</v>
      </c>
      <c r="R45" s="39"/>
      <c r="S45" s="39"/>
      <c r="T45" s="27"/>
      <c r="U45" s="75"/>
      <c r="V45" s="83"/>
    </row>
    <row r="46" spans="1:25" s="67" customFormat="1" ht="15" customHeight="1" x14ac:dyDescent="0.2">
      <c r="A46" s="13" t="s">
        <v>54</v>
      </c>
      <c r="B46" s="8" t="s">
        <v>95</v>
      </c>
      <c r="C46" s="7" t="s">
        <v>18</v>
      </c>
      <c r="D46" s="8"/>
      <c r="E46" s="7">
        <v>25</v>
      </c>
      <c r="F46" s="8">
        <v>4</v>
      </c>
      <c r="G46" s="7">
        <v>25</v>
      </c>
      <c r="H46" s="462"/>
      <c r="I46" s="6"/>
      <c r="J46" s="8"/>
      <c r="K46" s="26"/>
      <c r="L46" s="27"/>
      <c r="M46" s="27"/>
      <c r="N46" s="27"/>
      <c r="O46" s="74"/>
      <c r="P46" s="37"/>
      <c r="Q46" s="26">
        <v>25</v>
      </c>
      <c r="R46" s="27"/>
      <c r="S46" s="39"/>
      <c r="T46" s="27"/>
      <c r="U46" s="75"/>
      <c r="V46" s="83"/>
      <c r="W46" s="30"/>
      <c r="X46" s="30"/>
      <c r="Y46" s="30"/>
    </row>
    <row r="47" spans="1:25" ht="14.25" customHeight="1" x14ac:dyDescent="0.2">
      <c r="A47" s="13" t="s">
        <v>172</v>
      </c>
      <c r="B47" s="8" t="s">
        <v>96</v>
      </c>
      <c r="C47" s="7" t="s">
        <v>18</v>
      </c>
      <c r="D47" s="8"/>
      <c r="E47" s="7">
        <v>25</v>
      </c>
      <c r="F47" s="8">
        <v>5</v>
      </c>
      <c r="G47" s="7"/>
      <c r="H47" s="462">
        <v>25</v>
      </c>
      <c r="I47" s="6"/>
      <c r="J47" s="8"/>
      <c r="K47" s="26"/>
      <c r="L47" s="27"/>
      <c r="M47" s="27"/>
      <c r="N47" s="27"/>
      <c r="O47" s="74"/>
      <c r="P47" s="37"/>
      <c r="Q47" s="26">
        <v>25</v>
      </c>
      <c r="R47" s="27"/>
      <c r="S47" s="27"/>
      <c r="T47" s="27"/>
      <c r="U47" s="74"/>
      <c r="V47" s="83"/>
    </row>
    <row r="48" spans="1:25" ht="11.25" customHeight="1" x14ac:dyDescent="0.2">
      <c r="A48" s="13" t="s">
        <v>55</v>
      </c>
      <c r="B48" s="8" t="s">
        <v>97</v>
      </c>
      <c r="C48" s="7"/>
      <c r="D48" s="8" t="s">
        <v>18</v>
      </c>
      <c r="E48" s="7">
        <v>30</v>
      </c>
      <c r="F48" s="8">
        <v>5</v>
      </c>
      <c r="G48" s="7"/>
      <c r="H48" s="462"/>
      <c r="I48" s="6">
        <v>30</v>
      </c>
      <c r="J48" s="8"/>
      <c r="K48" s="26"/>
      <c r="L48" s="27"/>
      <c r="M48" s="27"/>
      <c r="N48" s="27"/>
      <c r="O48" s="74"/>
      <c r="P48" s="37"/>
      <c r="Q48" s="26"/>
      <c r="R48" s="27"/>
      <c r="S48" s="27"/>
      <c r="T48" s="27"/>
      <c r="U48" s="74">
        <v>30</v>
      </c>
      <c r="V48" s="83"/>
    </row>
    <row r="49" spans="1:25" x14ac:dyDescent="0.2">
      <c r="A49" s="302" t="s">
        <v>56</v>
      </c>
      <c r="B49" s="316" t="s">
        <v>98</v>
      </c>
      <c r="C49" s="22"/>
      <c r="D49" s="316" t="s">
        <v>18</v>
      </c>
      <c r="E49" s="22">
        <v>30</v>
      </c>
      <c r="F49" s="316">
        <v>5</v>
      </c>
      <c r="G49" s="22"/>
      <c r="H49" s="463"/>
      <c r="I49" s="303">
        <v>30</v>
      </c>
      <c r="J49" s="316"/>
      <c r="K49" s="36"/>
      <c r="L49" s="319"/>
      <c r="M49" s="319"/>
      <c r="N49" s="319"/>
      <c r="O49" s="76"/>
      <c r="P49" s="37"/>
      <c r="Q49" s="36"/>
      <c r="R49" s="319"/>
      <c r="S49" s="319"/>
      <c r="T49" s="319"/>
      <c r="U49" s="76">
        <v>30</v>
      </c>
      <c r="V49" s="83"/>
    </row>
    <row r="50" spans="1:25" s="63" customFormat="1" x14ac:dyDescent="0.2">
      <c r="A50" s="13" t="s">
        <v>57</v>
      </c>
      <c r="B50" s="8" t="s">
        <v>99</v>
      </c>
      <c r="C50" s="7"/>
      <c r="D50" s="8" t="s">
        <v>15</v>
      </c>
      <c r="E50" s="7">
        <v>20</v>
      </c>
      <c r="F50" s="8">
        <v>2</v>
      </c>
      <c r="G50" s="7"/>
      <c r="H50" s="464">
        <v>20</v>
      </c>
      <c r="I50" s="7"/>
      <c r="J50" s="8"/>
      <c r="K50" s="26"/>
      <c r="L50" s="26"/>
      <c r="M50" s="26"/>
      <c r="N50" s="26"/>
      <c r="O50" s="74"/>
      <c r="P50" s="37"/>
      <c r="Q50" s="26"/>
      <c r="R50" s="26"/>
      <c r="S50" s="26"/>
      <c r="T50" s="26">
        <v>20</v>
      </c>
      <c r="U50" s="74"/>
      <c r="V50" s="83"/>
      <c r="W50" s="30"/>
      <c r="X50" s="30"/>
      <c r="Y50" s="30"/>
    </row>
    <row r="51" spans="1:25" s="63" customFormat="1" ht="15" customHeight="1" x14ac:dyDescent="0.2">
      <c r="A51" s="340" t="s">
        <v>58</v>
      </c>
      <c r="B51" s="316" t="s">
        <v>100</v>
      </c>
      <c r="C51" s="64"/>
      <c r="D51" s="343" t="s">
        <v>18</v>
      </c>
      <c r="E51" s="64">
        <v>20</v>
      </c>
      <c r="F51" s="343">
        <v>4</v>
      </c>
      <c r="G51" s="64"/>
      <c r="H51" s="465"/>
      <c r="I51" s="64">
        <v>20</v>
      </c>
      <c r="J51" s="343"/>
      <c r="K51" s="42"/>
      <c r="L51" s="42"/>
      <c r="M51" s="42"/>
      <c r="N51" s="42"/>
      <c r="O51" s="81"/>
      <c r="P51" s="301"/>
      <c r="Q51" s="42"/>
      <c r="R51" s="42"/>
      <c r="S51" s="42"/>
      <c r="T51" s="42"/>
      <c r="U51" s="81">
        <v>20</v>
      </c>
      <c r="V51" s="88"/>
      <c r="W51" s="30"/>
      <c r="X51" s="30"/>
      <c r="Y51" s="30"/>
    </row>
    <row r="52" spans="1:25" s="67" customFormat="1" ht="12" thickBot="1" x14ac:dyDescent="0.25">
      <c r="A52" s="110" t="s">
        <v>59</v>
      </c>
      <c r="B52" s="111" t="s">
        <v>101</v>
      </c>
      <c r="C52" s="112"/>
      <c r="D52" s="111" t="s">
        <v>18</v>
      </c>
      <c r="E52" s="112">
        <v>20</v>
      </c>
      <c r="F52" s="111">
        <v>4</v>
      </c>
      <c r="G52" s="112"/>
      <c r="H52" s="466"/>
      <c r="I52" s="112">
        <v>20</v>
      </c>
      <c r="J52" s="111"/>
      <c r="K52" s="113"/>
      <c r="L52" s="113"/>
      <c r="M52" s="113"/>
      <c r="N52" s="113"/>
      <c r="O52" s="139"/>
      <c r="P52" s="140"/>
      <c r="Q52" s="113"/>
      <c r="R52" s="113"/>
      <c r="S52" s="113"/>
      <c r="T52" s="113"/>
      <c r="U52" s="139">
        <v>20</v>
      </c>
      <c r="V52" s="114"/>
      <c r="W52" s="30"/>
      <c r="X52" s="30"/>
      <c r="Y52" s="30"/>
    </row>
    <row r="53" spans="1:25" s="67" customFormat="1" ht="21" customHeight="1" thickTop="1" x14ac:dyDescent="0.2">
      <c r="A53" s="204" t="s">
        <v>81</v>
      </c>
      <c r="B53" s="205"/>
      <c r="C53" s="274" t="s">
        <v>140</v>
      </c>
      <c r="D53" s="275" t="s">
        <v>141</v>
      </c>
      <c r="E53" s="207">
        <f>SUM(E44:E52)</f>
        <v>230</v>
      </c>
      <c r="F53" s="208"/>
      <c r="G53" s="296">
        <f>SUM(G44:G52)</f>
        <v>55</v>
      </c>
      <c r="H53" s="345">
        <v>75</v>
      </c>
      <c r="I53" s="296">
        <f>SUM(I44:I52)</f>
        <v>100</v>
      </c>
      <c r="J53" s="208"/>
      <c r="K53" s="296"/>
      <c r="L53" s="296"/>
      <c r="M53" s="296"/>
      <c r="N53" s="296"/>
      <c r="O53" s="295"/>
      <c r="P53" s="208"/>
      <c r="Q53" s="384">
        <f>SUM(Q44:S52)</f>
        <v>110</v>
      </c>
      <c r="R53" s="385"/>
      <c r="S53" s="386"/>
      <c r="T53" s="387">
        <f>SUM(T44:V52)</f>
        <v>120</v>
      </c>
      <c r="U53" s="385"/>
      <c r="V53" s="388"/>
      <c r="W53" s="30"/>
      <c r="X53" s="30"/>
      <c r="Y53" s="30"/>
    </row>
    <row r="54" spans="1:25" s="67" customFormat="1" ht="16.5" customHeight="1" thickBot="1" x14ac:dyDescent="0.25">
      <c r="A54" s="330" t="s">
        <v>83</v>
      </c>
      <c r="B54" s="222"/>
      <c r="C54" s="224"/>
      <c r="D54" s="222"/>
      <c r="E54" s="224"/>
      <c r="F54" s="223">
        <f>SUM(F44:F52)</f>
        <v>39</v>
      </c>
      <c r="G54" s="224"/>
      <c r="H54" s="331"/>
      <c r="I54" s="224"/>
      <c r="J54" s="222"/>
      <c r="K54" s="224"/>
      <c r="L54" s="224"/>
      <c r="M54" s="224"/>
      <c r="N54" s="224"/>
      <c r="O54" s="225"/>
      <c r="P54" s="222"/>
      <c r="Q54" s="392">
        <f>SUM(F44:F47)</f>
        <v>19</v>
      </c>
      <c r="R54" s="390"/>
      <c r="S54" s="393"/>
      <c r="T54" s="389">
        <f>SUM(F48:F52)</f>
        <v>20</v>
      </c>
      <c r="U54" s="390"/>
      <c r="V54" s="391"/>
      <c r="W54" s="30"/>
      <c r="X54" s="30"/>
      <c r="Y54" s="30"/>
    </row>
    <row r="55" spans="1:25" ht="24" customHeight="1" thickTop="1" x14ac:dyDescent="0.2">
      <c r="A55" s="51" t="s">
        <v>60</v>
      </c>
      <c r="B55" s="61" t="s">
        <v>102</v>
      </c>
      <c r="C55" s="59"/>
      <c r="D55" s="61"/>
      <c r="E55" s="59"/>
      <c r="F55" s="61"/>
      <c r="G55" s="59"/>
      <c r="H55" s="54"/>
      <c r="I55" s="60"/>
      <c r="J55" s="61"/>
      <c r="K55" s="59"/>
      <c r="L55" s="60"/>
      <c r="M55" s="60"/>
      <c r="N55" s="60"/>
      <c r="O55" s="73"/>
      <c r="P55" s="61"/>
      <c r="Q55" s="59"/>
      <c r="R55" s="60"/>
      <c r="S55" s="60"/>
      <c r="T55" s="60"/>
      <c r="U55" s="73"/>
      <c r="V55" s="86"/>
    </row>
    <row r="56" spans="1:25" x14ac:dyDescent="0.2">
      <c r="A56" s="13" t="s">
        <v>69</v>
      </c>
      <c r="B56" s="8" t="s">
        <v>103</v>
      </c>
      <c r="C56" s="7" t="s">
        <v>15</v>
      </c>
      <c r="D56" s="8"/>
      <c r="E56" s="7">
        <v>30</v>
      </c>
      <c r="F56" s="8">
        <v>5</v>
      </c>
      <c r="G56" s="7">
        <v>30</v>
      </c>
      <c r="H56" s="2"/>
      <c r="I56" s="6"/>
      <c r="J56" s="8"/>
      <c r="K56" s="26"/>
      <c r="L56" s="27"/>
      <c r="M56" s="27"/>
      <c r="N56" s="27"/>
      <c r="O56" s="74"/>
      <c r="P56" s="37"/>
      <c r="Q56" s="26">
        <v>30</v>
      </c>
      <c r="R56" s="27"/>
      <c r="S56" s="27"/>
      <c r="T56" s="27"/>
      <c r="U56" s="74"/>
      <c r="V56" s="83"/>
    </row>
    <row r="57" spans="1:25" x14ac:dyDescent="0.2">
      <c r="A57" s="13" t="s">
        <v>61</v>
      </c>
      <c r="B57" s="8" t="s">
        <v>104</v>
      </c>
      <c r="C57" s="7" t="s">
        <v>18</v>
      </c>
      <c r="D57" s="8"/>
      <c r="E57" s="7">
        <v>20</v>
      </c>
      <c r="F57" s="8">
        <v>4</v>
      </c>
      <c r="G57" s="7">
        <v>20</v>
      </c>
      <c r="H57" s="2"/>
      <c r="I57" s="6"/>
      <c r="J57" s="8"/>
      <c r="K57" s="26"/>
      <c r="L57" s="27"/>
      <c r="M57" s="27"/>
      <c r="N57" s="27"/>
      <c r="O57" s="74"/>
      <c r="P57" s="37"/>
      <c r="Q57" s="26">
        <v>20</v>
      </c>
      <c r="R57" s="27"/>
      <c r="S57" s="27"/>
      <c r="T57" s="27"/>
      <c r="U57" s="74"/>
      <c r="V57" s="83"/>
    </row>
    <row r="58" spans="1:25" s="63" customFormat="1" ht="12" customHeight="1" x14ac:dyDescent="0.2">
      <c r="A58" s="264" t="s">
        <v>62</v>
      </c>
      <c r="B58" s="8" t="s">
        <v>105</v>
      </c>
      <c r="C58" s="7" t="s">
        <v>18</v>
      </c>
      <c r="D58" s="8"/>
      <c r="E58" s="7">
        <v>30</v>
      </c>
      <c r="F58" s="8">
        <v>5</v>
      </c>
      <c r="G58" s="7">
        <v>30</v>
      </c>
      <c r="H58" s="2"/>
      <c r="I58" s="6"/>
      <c r="J58" s="8"/>
      <c r="K58" s="26"/>
      <c r="L58" s="27"/>
      <c r="M58" s="27"/>
      <c r="N58" s="27"/>
      <c r="O58" s="74"/>
      <c r="P58" s="37"/>
      <c r="Q58" s="26">
        <v>30</v>
      </c>
      <c r="R58" s="27"/>
      <c r="S58" s="27"/>
      <c r="T58" s="27"/>
      <c r="U58" s="74"/>
      <c r="V58" s="83"/>
      <c r="W58" s="30"/>
      <c r="X58" s="30"/>
      <c r="Y58" s="30"/>
    </row>
    <row r="59" spans="1:25" s="67" customFormat="1" ht="12" customHeight="1" x14ac:dyDescent="0.2">
      <c r="A59" s="265" t="s">
        <v>68</v>
      </c>
      <c r="B59" s="8" t="s">
        <v>106</v>
      </c>
      <c r="C59" s="7" t="s">
        <v>18</v>
      </c>
      <c r="D59" s="8"/>
      <c r="E59" s="7">
        <v>30</v>
      </c>
      <c r="F59" s="8">
        <v>5</v>
      </c>
      <c r="G59" s="7">
        <v>30</v>
      </c>
      <c r="H59" s="2"/>
      <c r="I59" s="6"/>
      <c r="J59" s="8"/>
      <c r="K59" s="26"/>
      <c r="L59" s="27"/>
      <c r="M59" s="27"/>
      <c r="N59" s="27"/>
      <c r="O59" s="74"/>
      <c r="P59" s="37"/>
      <c r="Q59" s="26">
        <v>30</v>
      </c>
      <c r="R59" s="27"/>
      <c r="S59" s="27"/>
      <c r="T59" s="27"/>
      <c r="U59" s="74"/>
      <c r="V59" s="83"/>
      <c r="W59" s="30"/>
      <c r="X59" s="30"/>
      <c r="Y59" s="30"/>
    </row>
    <row r="60" spans="1:25" s="63" customFormat="1" x14ac:dyDescent="0.2">
      <c r="A60" s="13" t="s">
        <v>63</v>
      </c>
      <c r="B60" s="8" t="s">
        <v>107</v>
      </c>
      <c r="C60" s="7"/>
      <c r="D60" s="8" t="s">
        <v>15</v>
      </c>
      <c r="E60" s="7">
        <v>25</v>
      </c>
      <c r="F60" s="8">
        <v>4</v>
      </c>
      <c r="G60" s="7"/>
      <c r="H60" s="2"/>
      <c r="I60" s="6">
        <v>25</v>
      </c>
      <c r="J60" s="8"/>
      <c r="K60" s="26"/>
      <c r="L60" s="27"/>
      <c r="M60" s="27"/>
      <c r="N60" s="27"/>
      <c r="O60" s="74"/>
      <c r="P60" s="37"/>
      <c r="Q60" s="26"/>
      <c r="R60" s="27"/>
      <c r="S60" s="27"/>
      <c r="T60" s="27"/>
      <c r="U60" s="74">
        <v>25</v>
      </c>
      <c r="V60" s="83"/>
      <c r="W60" s="30"/>
      <c r="X60" s="30"/>
      <c r="Y60" s="30"/>
    </row>
    <row r="61" spans="1:25" x14ac:dyDescent="0.2">
      <c r="A61" s="266" t="s">
        <v>64</v>
      </c>
      <c r="B61" s="69" t="s">
        <v>108</v>
      </c>
      <c r="C61" s="70"/>
      <c r="D61" s="69" t="s">
        <v>18</v>
      </c>
      <c r="E61" s="70">
        <v>25</v>
      </c>
      <c r="F61" s="69">
        <v>4</v>
      </c>
      <c r="G61" s="70"/>
      <c r="H61" s="71"/>
      <c r="I61" s="297">
        <v>25</v>
      </c>
      <c r="J61" s="69"/>
      <c r="K61" s="72"/>
      <c r="L61" s="298"/>
      <c r="M61" s="298"/>
      <c r="N61" s="298"/>
      <c r="O61" s="77"/>
      <c r="P61" s="37"/>
      <c r="Q61" s="72"/>
      <c r="R61" s="298"/>
      <c r="S61" s="298"/>
      <c r="T61" s="298"/>
      <c r="U61" s="77">
        <v>25</v>
      </c>
      <c r="V61" s="83"/>
    </row>
    <row r="62" spans="1:25" s="63" customFormat="1" x14ac:dyDescent="0.2">
      <c r="A62" s="267" t="s">
        <v>65</v>
      </c>
      <c r="B62" s="8" t="s">
        <v>109</v>
      </c>
      <c r="C62" s="7"/>
      <c r="D62" s="8" t="s">
        <v>18</v>
      </c>
      <c r="E62" s="7">
        <v>40</v>
      </c>
      <c r="F62" s="8">
        <v>6</v>
      </c>
      <c r="G62" s="7"/>
      <c r="H62" s="2"/>
      <c r="I62" s="6">
        <v>40</v>
      </c>
      <c r="J62" s="8"/>
      <c r="K62" s="26"/>
      <c r="L62" s="27"/>
      <c r="M62" s="27"/>
      <c r="N62" s="27"/>
      <c r="O62" s="74"/>
      <c r="P62" s="37"/>
      <c r="Q62" s="26"/>
      <c r="R62" s="27"/>
      <c r="S62" s="27"/>
      <c r="T62" s="27"/>
      <c r="U62" s="74">
        <v>40</v>
      </c>
      <c r="V62" s="83"/>
      <c r="W62" s="30"/>
      <c r="X62" s="30"/>
      <c r="Y62" s="30"/>
    </row>
    <row r="63" spans="1:25" s="67" customFormat="1" x14ac:dyDescent="0.2">
      <c r="A63" s="266" t="s">
        <v>66</v>
      </c>
      <c r="B63" s="8" t="s">
        <v>110</v>
      </c>
      <c r="C63" s="7"/>
      <c r="D63" s="8" t="s">
        <v>18</v>
      </c>
      <c r="E63" s="7">
        <v>15</v>
      </c>
      <c r="F63" s="8">
        <v>2</v>
      </c>
      <c r="G63" s="7">
        <v>15</v>
      </c>
      <c r="H63" s="2"/>
      <c r="I63" s="6"/>
      <c r="J63" s="8"/>
      <c r="K63" s="26"/>
      <c r="L63" s="27"/>
      <c r="M63" s="27"/>
      <c r="N63" s="27"/>
      <c r="O63" s="76"/>
      <c r="P63" s="301"/>
      <c r="Q63" s="36"/>
      <c r="R63" s="319"/>
      <c r="S63" s="319"/>
      <c r="T63" s="319">
        <v>15</v>
      </c>
      <c r="U63" s="76"/>
      <c r="V63" s="88"/>
      <c r="W63" s="30"/>
      <c r="X63" s="30"/>
      <c r="Y63" s="30"/>
    </row>
    <row r="64" spans="1:25" ht="12" thickBot="1" x14ac:dyDescent="0.25">
      <c r="A64" s="302" t="s">
        <v>67</v>
      </c>
      <c r="B64" s="316" t="s">
        <v>111</v>
      </c>
      <c r="C64" s="22"/>
      <c r="D64" s="316" t="s">
        <v>18</v>
      </c>
      <c r="E64" s="22">
        <v>15</v>
      </c>
      <c r="F64" s="316">
        <v>4</v>
      </c>
      <c r="G64" s="22"/>
      <c r="H64" s="21"/>
      <c r="I64" s="303">
        <v>15</v>
      </c>
      <c r="J64" s="316"/>
      <c r="K64" s="36"/>
      <c r="L64" s="319"/>
      <c r="M64" s="319"/>
      <c r="N64" s="319"/>
      <c r="O64" s="76"/>
      <c r="P64" s="301"/>
      <c r="Q64" s="36"/>
      <c r="R64" s="319"/>
      <c r="S64" s="319"/>
      <c r="T64" s="319"/>
      <c r="U64" s="76">
        <v>15</v>
      </c>
      <c r="V64" s="88"/>
    </row>
    <row r="65" spans="1:25" s="67" customFormat="1" ht="21.75" customHeight="1" thickTop="1" x14ac:dyDescent="0.2">
      <c r="A65" s="204" t="s">
        <v>81</v>
      </c>
      <c r="B65" s="205"/>
      <c r="C65" s="274" t="s">
        <v>140</v>
      </c>
      <c r="D65" s="275" t="s">
        <v>142</v>
      </c>
      <c r="E65" s="336">
        <f>SUM(E56:E64)</f>
        <v>230</v>
      </c>
      <c r="F65" s="208"/>
      <c r="G65" s="336">
        <f>SUM(G56:G64)</f>
        <v>125</v>
      </c>
      <c r="H65" s="209"/>
      <c r="I65" s="336">
        <f>SUM(I56:I64)</f>
        <v>105</v>
      </c>
      <c r="J65" s="205"/>
      <c r="K65" s="213"/>
      <c r="L65" s="213"/>
      <c r="M65" s="213"/>
      <c r="N65" s="213"/>
      <c r="O65" s="214"/>
      <c r="P65" s="205"/>
      <c r="Q65" s="384">
        <f>SUM(Q56:S64)</f>
        <v>110</v>
      </c>
      <c r="R65" s="385"/>
      <c r="S65" s="386"/>
      <c r="T65" s="387">
        <f>SUM(T56:V64)</f>
        <v>120</v>
      </c>
      <c r="U65" s="385"/>
      <c r="V65" s="388"/>
      <c r="W65" s="30"/>
      <c r="X65" s="30"/>
      <c r="Y65" s="30"/>
    </row>
    <row r="66" spans="1:25" s="67" customFormat="1" ht="16.5" customHeight="1" thickBot="1" x14ac:dyDescent="0.25">
      <c r="A66" s="215" t="s">
        <v>83</v>
      </c>
      <c r="B66" s="216"/>
      <c r="C66" s="217"/>
      <c r="D66" s="216"/>
      <c r="E66" s="218"/>
      <c r="F66" s="219">
        <f>SUM(F56:F64)</f>
        <v>39</v>
      </c>
      <c r="G66" s="217"/>
      <c r="H66" s="220"/>
      <c r="I66" s="217"/>
      <c r="J66" s="216"/>
      <c r="K66" s="217"/>
      <c r="L66" s="217"/>
      <c r="M66" s="217"/>
      <c r="N66" s="217"/>
      <c r="O66" s="221"/>
      <c r="P66" s="216"/>
      <c r="Q66" s="392">
        <f>SUM(F56:F59)</f>
        <v>19</v>
      </c>
      <c r="R66" s="390"/>
      <c r="S66" s="393"/>
      <c r="T66" s="389">
        <f>SUM(F60:F64)</f>
        <v>20</v>
      </c>
      <c r="U66" s="390"/>
      <c r="V66" s="391"/>
      <c r="W66" s="30"/>
      <c r="X66" s="30"/>
      <c r="Y66" s="30"/>
    </row>
    <row r="67" spans="1:25" s="29" customFormat="1" ht="12" thickTop="1" x14ac:dyDescent="0.2">
      <c r="A67" s="271" t="s">
        <v>166</v>
      </c>
      <c r="B67" s="288" t="s">
        <v>112</v>
      </c>
      <c r="C67" s="147"/>
      <c r="D67" s="148"/>
      <c r="E67" s="149"/>
      <c r="F67" s="150"/>
      <c r="G67" s="149"/>
      <c r="H67" s="149"/>
      <c r="I67" s="149"/>
      <c r="J67" s="150"/>
      <c r="K67" s="149"/>
      <c r="L67" s="149"/>
      <c r="M67" s="149"/>
      <c r="N67" s="149"/>
      <c r="O67" s="166"/>
      <c r="P67" s="150"/>
      <c r="Q67" s="149"/>
      <c r="R67" s="149"/>
      <c r="S67" s="149"/>
      <c r="T67" s="149"/>
      <c r="U67" s="166"/>
      <c r="V67" s="167"/>
      <c r="W67" s="35"/>
      <c r="X67" s="35"/>
      <c r="Y67" s="35"/>
    </row>
    <row r="68" spans="1:25" s="29" customFormat="1" x14ac:dyDescent="0.2">
      <c r="A68" s="15" t="s">
        <v>70</v>
      </c>
      <c r="B68" s="141" t="s">
        <v>113</v>
      </c>
      <c r="C68" s="145" t="s">
        <v>15</v>
      </c>
      <c r="D68" s="146"/>
      <c r="E68" s="145">
        <v>30</v>
      </c>
      <c r="F68" s="146">
        <v>4</v>
      </c>
      <c r="G68" s="145">
        <v>30</v>
      </c>
      <c r="H68" s="145"/>
      <c r="I68" s="145"/>
      <c r="J68" s="146"/>
      <c r="K68" s="168"/>
      <c r="L68" s="168"/>
      <c r="M68" s="168"/>
      <c r="N68" s="168"/>
      <c r="O68" s="170"/>
      <c r="P68" s="169"/>
      <c r="Q68" s="145">
        <v>30</v>
      </c>
      <c r="R68" s="145"/>
      <c r="S68" s="145"/>
      <c r="T68" s="145"/>
      <c r="U68" s="157"/>
      <c r="V68" s="99"/>
      <c r="W68" s="35"/>
      <c r="X68" s="35"/>
      <c r="Y68" s="35"/>
    </row>
    <row r="69" spans="1:25" s="29" customFormat="1" x14ac:dyDescent="0.2">
      <c r="A69" s="15" t="s">
        <v>72</v>
      </c>
      <c r="B69" s="141" t="s">
        <v>114</v>
      </c>
      <c r="C69" s="145" t="s">
        <v>18</v>
      </c>
      <c r="D69" s="146"/>
      <c r="E69" s="145">
        <v>30</v>
      </c>
      <c r="F69" s="146">
        <v>6</v>
      </c>
      <c r="G69" s="145"/>
      <c r="H69" s="145"/>
      <c r="I69" s="145">
        <v>30</v>
      </c>
      <c r="J69" s="146"/>
      <c r="K69" s="168"/>
      <c r="L69" s="168"/>
      <c r="M69" s="168"/>
      <c r="N69" s="168"/>
      <c r="O69" s="170"/>
      <c r="P69" s="169"/>
      <c r="Q69" s="145"/>
      <c r="R69" s="145">
        <v>30</v>
      </c>
      <c r="S69" s="145"/>
      <c r="T69" s="145"/>
      <c r="U69" s="157"/>
      <c r="V69" s="99"/>
      <c r="W69" s="35"/>
      <c r="X69" s="35"/>
      <c r="Y69" s="35"/>
    </row>
    <row r="70" spans="1:25" s="29" customFormat="1" x14ac:dyDescent="0.2">
      <c r="A70" s="268" t="s">
        <v>71</v>
      </c>
      <c r="B70" s="142" t="s">
        <v>115</v>
      </c>
      <c r="C70" s="147" t="s">
        <v>18</v>
      </c>
      <c r="D70" s="148"/>
      <c r="E70" s="147">
        <v>30</v>
      </c>
      <c r="F70" s="148">
        <v>6</v>
      </c>
      <c r="G70" s="147"/>
      <c r="H70" s="147"/>
      <c r="I70" s="147">
        <v>30</v>
      </c>
      <c r="J70" s="148"/>
      <c r="K70" s="149"/>
      <c r="L70" s="149"/>
      <c r="M70" s="149"/>
      <c r="N70" s="149"/>
      <c r="O70" s="166"/>
      <c r="P70" s="150"/>
      <c r="Q70" s="147"/>
      <c r="R70" s="147">
        <v>30</v>
      </c>
      <c r="S70" s="147"/>
      <c r="T70" s="147"/>
      <c r="U70" s="158"/>
      <c r="V70" s="98"/>
      <c r="W70" s="35"/>
      <c r="X70" s="35"/>
      <c r="Y70" s="35"/>
    </row>
    <row r="71" spans="1:25" s="29" customFormat="1" x14ac:dyDescent="0.2">
      <c r="A71" s="15" t="s">
        <v>76</v>
      </c>
      <c r="B71" s="141" t="s">
        <v>116</v>
      </c>
      <c r="C71" s="145" t="s">
        <v>18</v>
      </c>
      <c r="D71" s="146"/>
      <c r="E71" s="145">
        <v>25</v>
      </c>
      <c r="F71" s="146">
        <v>3</v>
      </c>
      <c r="G71" s="145">
        <v>25</v>
      </c>
      <c r="H71" s="145"/>
      <c r="I71" s="145"/>
      <c r="J71" s="146"/>
      <c r="K71" s="168"/>
      <c r="L71" s="168"/>
      <c r="M71" s="168"/>
      <c r="N71" s="168"/>
      <c r="O71" s="170"/>
      <c r="P71" s="169"/>
      <c r="Q71" s="145">
        <v>25</v>
      </c>
      <c r="R71" s="145"/>
      <c r="S71" s="145"/>
      <c r="T71" s="145"/>
      <c r="U71" s="157"/>
      <c r="V71" s="99"/>
      <c r="W71" s="35"/>
      <c r="X71" s="35"/>
      <c r="Y71" s="35"/>
    </row>
    <row r="72" spans="1:25" s="29" customFormat="1" x14ac:dyDescent="0.2">
      <c r="A72" s="15" t="s">
        <v>132</v>
      </c>
      <c r="B72" s="146" t="s">
        <v>117</v>
      </c>
      <c r="C72" s="145"/>
      <c r="D72" s="146" t="s">
        <v>18</v>
      </c>
      <c r="E72" s="145">
        <v>40</v>
      </c>
      <c r="F72" s="146">
        <v>6</v>
      </c>
      <c r="G72" s="145"/>
      <c r="H72" s="145"/>
      <c r="I72" s="145">
        <v>40</v>
      </c>
      <c r="J72" s="146"/>
      <c r="K72" s="168"/>
      <c r="L72" s="168"/>
      <c r="M72" s="168"/>
      <c r="N72" s="168"/>
      <c r="O72" s="170"/>
      <c r="P72" s="169"/>
      <c r="Q72" s="145"/>
      <c r="R72" s="145"/>
      <c r="S72" s="145"/>
      <c r="T72" s="145"/>
      <c r="U72" s="157">
        <v>40</v>
      </c>
      <c r="V72" s="99"/>
      <c r="W72" s="35"/>
      <c r="X72" s="35"/>
      <c r="Y72" s="35"/>
    </row>
    <row r="73" spans="1:25" s="29" customFormat="1" x14ac:dyDescent="0.2">
      <c r="A73" s="15" t="s">
        <v>73</v>
      </c>
      <c r="B73" s="141" t="s">
        <v>118</v>
      </c>
      <c r="C73" s="145"/>
      <c r="D73" s="146" t="s">
        <v>15</v>
      </c>
      <c r="E73" s="145">
        <v>25</v>
      </c>
      <c r="F73" s="146">
        <v>3</v>
      </c>
      <c r="G73" s="145">
        <v>25</v>
      </c>
      <c r="H73" s="145"/>
      <c r="I73" s="145"/>
      <c r="J73" s="146"/>
      <c r="K73" s="168"/>
      <c r="L73" s="168"/>
      <c r="M73" s="168"/>
      <c r="N73" s="168"/>
      <c r="O73" s="170"/>
      <c r="P73" s="169"/>
      <c r="Q73" s="145"/>
      <c r="R73" s="145"/>
      <c r="S73" s="145"/>
      <c r="T73" s="145">
        <v>25</v>
      </c>
      <c r="U73" s="157"/>
      <c r="V73" s="99"/>
      <c r="W73" s="35"/>
      <c r="X73" s="35"/>
      <c r="Y73" s="35"/>
    </row>
    <row r="74" spans="1:25" s="29" customFormat="1" x14ac:dyDescent="0.2">
      <c r="A74" s="268" t="s">
        <v>74</v>
      </c>
      <c r="B74" s="142" t="s">
        <v>119</v>
      </c>
      <c r="C74" s="147"/>
      <c r="D74" s="148" t="s">
        <v>18</v>
      </c>
      <c r="E74" s="147">
        <v>25</v>
      </c>
      <c r="F74" s="148">
        <v>5</v>
      </c>
      <c r="G74" s="147">
        <v>25</v>
      </c>
      <c r="H74" s="147"/>
      <c r="I74" s="147"/>
      <c r="J74" s="148"/>
      <c r="K74" s="149"/>
      <c r="L74" s="149"/>
      <c r="M74" s="149"/>
      <c r="N74" s="149"/>
      <c r="O74" s="166"/>
      <c r="P74" s="150"/>
      <c r="Q74" s="147"/>
      <c r="R74" s="147"/>
      <c r="S74" s="147"/>
      <c r="T74" s="147">
        <v>25</v>
      </c>
      <c r="U74" s="158"/>
      <c r="V74" s="98"/>
      <c r="W74" s="35"/>
      <c r="X74" s="35"/>
      <c r="Y74" s="35"/>
    </row>
    <row r="75" spans="1:25" s="29" customFormat="1" ht="12" thickBot="1" x14ac:dyDescent="0.25">
      <c r="A75" s="15" t="s">
        <v>75</v>
      </c>
      <c r="B75" s="141" t="s">
        <v>120</v>
      </c>
      <c r="C75" s="145"/>
      <c r="D75" s="146" t="s">
        <v>18</v>
      </c>
      <c r="E75" s="145">
        <v>25</v>
      </c>
      <c r="F75" s="146">
        <v>6</v>
      </c>
      <c r="G75" s="145"/>
      <c r="H75" s="145"/>
      <c r="I75" s="145">
        <v>25</v>
      </c>
      <c r="J75" s="146"/>
      <c r="K75" s="168"/>
      <c r="L75" s="168"/>
      <c r="M75" s="168"/>
      <c r="N75" s="168"/>
      <c r="O75" s="170"/>
      <c r="P75" s="169"/>
      <c r="Q75" s="145"/>
      <c r="R75" s="145"/>
      <c r="S75" s="145"/>
      <c r="T75" s="145"/>
      <c r="U75" s="157">
        <v>25</v>
      </c>
      <c r="V75" s="99"/>
      <c r="W75" s="35"/>
      <c r="X75" s="35"/>
      <c r="Y75" s="35"/>
    </row>
    <row r="76" spans="1:25" s="29" customFormat="1" ht="13.5" customHeight="1" thickTop="1" x14ac:dyDescent="0.2">
      <c r="A76" s="269" t="s">
        <v>81</v>
      </c>
      <c r="B76" s="232"/>
      <c r="C76" s="315" t="s">
        <v>143</v>
      </c>
      <c r="D76" s="228" t="s">
        <v>143</v>
      </c>
      <c r="E76" s="227">
        <f>SUM(E68:E75)</f>
        <v>230</v>
      </c>
      <c r="F76" s="228"/>
      <c r="G76" s="227">
        <f>SUM(G68:G75)</f>
        <v>105</v>
      </c>
      <c r="H76" s="227"/>
      <c r="I76" s="227">
        <f>SUM(I68:I75)</f>
        <v>125</v>
      </c>
      <c r="J76" s="228"/>
      <c r="K76" s="227"/>
      <c r="L76" s="227"/>
      <c r="M76" s="227"/>
      <c r="N76" s="227"/>
      <c r="O76" s="229"/>
      <c r="P76" s="228"/>
      <c r="Q76" s="399">
        <f>SUM(Q68:S75)</f>
        <v>115</v>
      </c>
      <c r="R76" s="400"/>
      <c r="S76" s="401"/>
      <c r="T76" s="402">
        <f>SUM(T68:V75)</f>
        <v>115</v>
      </c>
      <c r="U76" s="400"/>
      <c r="V76" s="403"/>
      <c r="W76" s="35"/>
      <c r="X76" s="35"/>
      <c r="Y76" s="35"/>
    </row>
    <row r="77" spans="1:25" s="29" customFormat="1" ht="13.5" customHeight="1" thickBot="1" x14ac:dyDescent="0.25">
      <c r="A77" s="270" t="s">
        <v>83</v>
      </c>
      <c r="B77" s="233"/>
      <c r="C77" s="234"/>
      <c r="D77" s="235"/>
      <c r="E77" s="206"/>
      <c r="F77" s="230">
        <f>SUM(F68:F75)</f>
        <v>39</v>
      </c>
      <c r="G77" s="206"/>
      <c r="H77" s="206"/>
      <c r="I77" s="206"/>
      <c r="J77" s="230"/>
      <c r="K77" s="206"/>
      <c r="L77" s="206"/>
      <c r="M77" s="206"/>
      <c r="N77" s="206"/>
      <c r="O77" s="231"/>
      <c r="P77" s="230"/>
      <c r="Q77" s="394">
        <f>SUM(F68:F71)</f>
        <v>19</v>
      </c>
      <c r="R77" s="395"/>
      <c r="S77" s="396"/>
      <c r="T77" s="397">
        <f>SUM(F72:F75)</f>
        <v>20</v>
      </c>
      <c r="U77" s="395"/>
      <c r="V77" s="398"/>
      <c r="W77" s="35"/>
      <c r="X77" s="35"/>
      <c r="Y77" s="35"/>
    </row>
    <row r="78" spans="1:25" s="29" customFormat="1" ht="13.5" customHeight="1" thickTop="1" x14ac:dyDescent="0.2">
      <c r="A78" s="292" t="s">
        <v>167</v>
      </c>
      <c r="B78" s="159" t="s">
        <v>121</v>
      </c>
      <c r="C78" s="171"/>
      <c r="D78" s="172"/>
      <c r="E78" s="171"/>
      <c r="F78" s="172"/>
      <c r="G78" s="171"/>
      <c r="H78" s="171"/>
      <c r="I78" s="171"/>
      <c r="J78" s="172"/>
      <c r="K78" s="171"/>
      <c r="L78" s="171"/>
      <c r="M78" s="171"/>
      <c r="N78" s="171"/>
      <c r="O78" s="173"/>
      <c r="P78" s="172"/>
      <c r="Q78" s="174"/>
      <c r="R78" s="175"/>
      <c r="S78" s="171"/>
      <c r="T78" s="173"/>
      <c r="U78" s="175"/>
      <c r="V78" s="176"/>
      <c r="W78" s="35"/>
      <c r="X78" s="35"/>
      <c r="Y78" s="35"/>
    </row>
    <row r="79" spans="1:25" s="29" customFormat="1" ht="13.5" customHeight="1" x14ac:dyDescent="0.2">
      <c r="A79" s="272" t="s">
        <v>156</v>
      </c>
      <c r="B79" s="144" t="s">
        <v>123</v>
      </c>
      <c r="C79" s="164" t="s">
        <v>15</v>
      </c>
      <c r="D79" s="98"/>
      <c r="E79" s="164">
        <v>20</v>
      </c>
      <c r="F79" s="98">
        <v>3</v>
      </c>
      <c r="G79" s="164">
        <v>20</v>
      </c>
      <c r="H79" s="164"/>
      <c r="I79" s="164"/>
      <c r="J79" s="98"/>
      <c r="K79" s="177"/>
      <c r="L79" s="177"/>
      <c r="M79" s="177"/>
      <c r="N79" s="177"/>
      <c r="O79" s="178"/>
      <c r="P79" s="167"/>
      <c r="Q79" s="163">
        <v>20</v>
      </c>
      <c r="R79" s="179"/>
      <c r="S79" s="307"/>
      <c r="T79" s="309"/>
      <c r="U79" s="308"/>
      <c r="V79" s="181"/>
      <c r="W79" s="35"/>
      <c r="X79" s="35"/>
      <c r="Y79" s="35"/>
    </row>
    <row r="80" spans="1:25" s="29" customFormat="1" ht="23.25" customHeight="1" x14ac:dyDescent="0.2">
      <c r="A80" s="273" t="s">
        <v>149</v>
      </c>
      <c r="B80" s="143" t="s">
        <v>122</v>
      </c>
      <c r="C80" s="12" t="s">
        <v>18</v>
      </c>
      <c r="D80" s="99"/>
      <c r="E80" s="12">
        <v>15</v>
      </c>
      <c r="F80" s="99">
        <v>2</v>
      </c>
      <c r="G80" s="12">
        <v>15</v>
      </c>
      <c r="H80" s="12"/>
      <c r="I80" s="12"/>
      <c r="J80" s="99"/>
      <c r="K80" s="182"/>
      <c r="L80" s="182"/>
      <c r="M80" s="182"/>
      <c r="N80" s="182"/>
      <c r="O80" s="183"/>
      <c r="P80" s="184"/>
      <c r="Q80" s="160">
        <v>15</v>
      </c>
      <c r="R80" s="10"/>
      <c r="S80" s="310"/>
      <c r="T80" s="312"/>
      <c r="U80" s="311"/>
      <c r="V80" s="162"/>
      <c r="W80" s="35"/>
      <c r="X80" s="35"/>
      <c r="Y80" s="35"/>
    </row>
    <row r="81" spans="1:25" s="29" customFormat="1" ht="22.5" customHeight="1" x14ac:dyDescent="0.2">
      <c r="A81" s="272" t="s">
        <v>155</v>
      </c>
      <c r="B81" s="144" t="s">
        <v>124</v>
      </c>
      <c r="C81" s="164" t="s">
        <v>18</v>
      </c>
      <c r="D81" s="98"/>
      <c r="E81" s="164">
        <v>20</v>
      </c>
      <c r="F81" s="98">
        <v>3</v>
      </c>
      <c r="G81" s="164">
        <v>20</v>
      </c>
      <c r="H81" s="164"/>
      <c r="I81" s="164"/>
      <c r="J81" s="98"/>
      <c r="K81" s="177"/>
      <c r="L81" s="177"/>
      <c r="M81" s="177"/>
      <c r="N81" s="177"/>
      <c r="O81" s="178"/>
      <c r="P81" s="167"/>
      <c r="Q81" s="163">
        <v>20</v>
      </c>
      <c r="R81" s="179"/>
      <c r="S81" s="307"/>
      <c r="T81" s="309"/>
      <c r="U81" s="308"/>
      <c r="V81" s="181"/>
      <c r="W81" s="35"/>
      <c r="X81" s="35"/>
      <c r="Y81" s="35"/>
    </row>
    <row r="82" spans="1:25" s="29" customFormat="1" ht="13.5" customHeight="1" x14ac:dyDescent="0.2">
      <c r="A82" s="273" t="s">
        <v>150</v>
      </c>
      <c r="B82" s="99" t="s">
        <v>125</v>
      </c>
      <c r="C82" s="12" t="s">
        <v>18</v>
      </c>
      <c r="D82" s="99"/>
      <c r="E82" s="12">
        <v>20</v>
      </c>
      <c r="F82" s="99">
        <v>4</v>
      </c>
      <c r="G82" s="12"/>
      <c r="H82" s="12"/>
      <c r="I82" s="12">
        <v>20</v>
      </c>
      <c r="J82" s="99"/>
      <c r="K82" s="182"/>
      <c r="L82" s="182"/>
      <c r="M82" s="182"/>
      <c r="N82" s="182"/>
      <c r="O82" s="183"/>
      <c r="P82" s="184"/>
      <c r="Q82" s="160"/>
      <c r="R82" s="10">
        <v>20</v>
      </c>
      <c r="S82" s="12"/>
      <c r="T82" s="161"/>
      <c r="U82" s="10"/>
      <c r="V82" s="162"/>
      <c r="W82" s="35"/>
      <c r="X82" s="35"/>
      <c r="Y82" s="35"/>
    </row>
    <row r="83" spans="1:25" s="29" customFormat="1" ht="22.5" customHeight="1" x14ac:dyDescent="0.2">
      <c r="A83" s="272" t="s">
        <v>151</v>
      </c>
      <c r="B83" s="144" t="s">
        <v>126</v>
      </c>
      <c r="C83" s="164" t="s">
        <v>18</v>
      </c>
      <c r="D83" s="98"/>
      <c r="E83" s="164">
        <v>15</v>
      </c>
      <c r="F83" s="98">
        <v>4</v>
      </c>
      <c r="G83" s="164"/>
      <c r="H83" s="164"/>
      <c r="I83" s="164">
        <v>15</v>
      </c>
      <c r="J83" s="98"/>
      <c r="K83" s="177"/>
      <c r="L83" s="177"/>
      <c r="M83" s="177"/>
      <c r="N83" s="177"/>
      <c r="O83" s="178"/>
      <c r="P83" s="167"/>
      <c r="Q83" s="163"/>
      <c r="R83" s="179">
        <v>15</v>
      </c>
      <c r="S83" s="164"/>
      <c r="T83" s="180"/>
      <c r="U83" s="179"/>
      <c r="V83" s="181"/>
      <c r="W83" s="35"/>
      <c r="X83" s="35"/>
      <c r="Y83" s="35"/>
    </row>
    <row r="84" spans="1:25" s="29" customFormat="1" ht="13.5" customHeight="1" x14ac:dyDescent="0.2">
      <c r="A84" s="273" t="s">
        <v>152</v>
      </c>
      <c r="B84" s="143" t="s">
        <v>127</v>
      </c>
      <c r="C84" s="12" t="s">
        <v>18</v>
      </c>
      <c r="D84" s="99"/>
      <c r="E84" s="12">
        <v>20</v>
      </c>
      <c r="F84" s="99">
        <v>3</v>
      </c>
      <c r="G84" s="12">
        <v>20</v>
      </c>
      <c r="H84" s="12"/>
      <c r="I84" s="12"/>
      <c r="J84" s="99"/>
      <c r="K84" s="182"/>
      <c r="L84" s="182"/>
      <c r="M84" s="182"/>
      <c r="N84" s="182"/>
      <c r="O84" s="183"/>
      <c r="P84" s="184"/>
      <c r="Q84" s="160">
        <v>20</v>
      </c>
      <c r="R84" s="10"/>
      <c r="S84" s="12"/>
      <c r="T84" s="165"/>
      <c r="U84" s="10"/>
      <c r="V84" s="162"/>
      <c r="W84" s="35"/>
      <c r="X84" s="35"/>
      <c r="Y84" s="35"/>
    </row>
    <row r="85" spans="1:25" s="29" customFormat="1" ht="13.5" customHeight="1" x14ac:dyDescent="0.2">
      <c r="A85" s="273" t="s">
        <v>153</v>
      </c>
      <c r="B85" s="143" t="s">
        <v>128</v>
      </c>
      <c r="C85" s="12"/>
      <c r="D85" s="99" t="s">
        <v>15</v>
      </c>
      <c r="E85" s="12">
        <v>50</v>
      </c>
      <c r="F85" s="99">
        <v>7</v>
      </c>
      <c r="G85" s="12">
        <v>50</v>
      </c>
      <c r="H85" s="12"/>
      <c r="I85" s="12"/>
      <c r="J85" s="99"/>
      <c r="K85" s="182"/>
      <c r="L85" s="182"/>
      <c r="M85" s="182"/>
      <c r="N85" s="182"/>
      <c r="O85" s="183"/>
      <c r="P85" s="184"/>
      <c r="Q85" s="160"/>
      <c r="R85" s="10"/>
      <c r="S85" s="12"/>
      <c r="T85" s="161">
        <v>50</v>
      </c>
      <c r="U85" s="10"/>
      <c r="V85" s="162"/>
      <c r="W85" s="35"/>
      <c r="X85" s="35"/>
      <c r="Y85" s="35"/>
    </row>
    <row r="86" spans="1:25" s="29" customFormat="1" ht="13.5" customHeight="1" x14ac:dyDescent="0.2">
      <c r="A86" s="273" t="s">
        <v>77</v>
      </c>
      <c r="B86" s="143" t="s">
        <v>129</v>
      </c>
      <c r="C86" s="12"/>
      <c r="D86" s="99" t="s">
        <v>18</v>
      </c>
      <c r="E86" s="12">
        <v>30</v>
      </c>
      <c r="F86" s="99">
        <v>5</v>
      </c>
      <c r="G86" s="12"/>
      <c r="H86" s="12"/>
      <c r="I86" s="12">
        <v>30</v>
      </c>
      <c r="J86" s="99"/>
      <c r="K86" s="182"/>
      <c r="L86" s="182"/>
      <c r="M86" s="182"/>
      <c r="N86" s="182"/>
      <c r="O86" s="183"/>
      <c r="P86" s="184"/>
      <c r="Q86" s="160"/>
      <c r="R86" s="10"/>
      <c r="S86" s="12"/>
      <c r="T86" s="165"/>
      <c r="U86" s="10">
        <v>30</v>
      </c>
      <c r="V86" s="162"/>
      <c r="W86" s="35"/>
      <c r="X86" s="35"/>
      <c r="Y86" s="35"/>
    </row>
    <row r="87" spans="1:25" s="29" customFormat="1" ht="13.5" customHeight="1" x14ac:dyDescent="0.2">
      <c r="A87" s="272" t="s">
        <v>173</v>
      </c>
      <c r="B87" s="144" t="s">
        <v>130</v>
      </c>
      <c r="C87" s="164"/>
      <c r="D87" s="98" t="s">
        <v>18</v>
      </c>
      <c r="E87" s="164">
        <v>20</v>
      </c>
      <c r="F87" s="98">
        <v>4</v>
      </c>
      <c r="G87" s="164"/>
      <c r="H87" s="164"/>
      <c r="I87" s="164">
        <v>20</v>
      </c>
      <c r="J87" s="98"/>
      <c r="K87" s="177"/>
      <c r="L87" s="177"/>
      <c r="M87" s="177"/>
      <c r="N87" s="177"/>
      <c r="O87" s="178"/>
      <c r="P87" s="167"/>
      <c r="Q87" s="163"/>
      <c r="R87" s="179"/>
      <c r="S87" s="164"/>
      <c r="T87" s="33"/>
      <c r="U87" s="179">
        <v>20</v>
      </c>
      <c r="V87" s="181"/>
      <c r="W87" s="35"/>
      <c r="X87" s="35"/>
      <c r="Y87" s="35"/>
    </row>
    <row r="88" spans="1:25" s="29" customFormat="1" ht="13.5" customHeight="1" thickBot="1" x14ac:dyDescent="0.25">
      <c r="A88" s="273" t="s">
        <v>154</v>
      </c>
      <c r="B88" s="143" t="s">
        <v>131</v>
      </c>
      <c r="C88" s="12"/>
      <c r="D88" s="99" t="s">
        <v>18</v>
      </c>
      <c r="E88" s="12">
        <v>20</v>
      </c>
      <c r="F88" s="99">
        <v>4</v>
      </c>
      <c r="G88" s="12"/>
      <c r="H88" s="12"/>
      <c r="I88" s="12">
        <v>20</v>
      </c>
      <c r="J88" s="99"/>
      <c r="K88" s="182"/>
      <c r="L88" s="182"/>
      <c r="M88" s="182"/>
      <c r="N88" s="182"/>
      <c r="O88" s="183"/>
      <c r="P88" s="184"/>
      <c r="Q88" s="160"/>
      <c r="R88" s="10"/>
      <c r="S88" s="12"/>
      <c r="T88" s="165"/>
      <c r="U88" s="10">
        <v>20</v>
      </c>
      <c r="V88" s="162"/>
      <c r="W88" s="35"/>
      <c r="X88" s="35"/>
      <c r="Y88" s="35"/>
    </row>
    <row r="89" spans="1:25" s="29" customFormat="1" ht="13.5" customHeight="1" thickTop="1" x14ac:dyDescent="0.2">
      <c r="A89" s="269" t="s">
        <v>81</v>
      </c>
      <c r="B89" s="226"/>
      <c r="C89" s="333" t="s">
        <v>136</v>
      </c>
      <c r="D89" s="228" t="s">
        <v>143</v>
      </c>
      <c r="E89" s="333">
        <f>SUM(E79:E88)</f>
        <v>230</v>
      </c>
      <c r="F89" s="228"/>
      <c r="G89" s="333">
        <f>SUM(G79:G88)</f>
        <v>125</v>
      </c>
      <c r="H89" s="333"/>
      <c r="I89" s="333">
        <f>SUM(I79:I88)</f>
        <v>105</v>
      </c>
      <c r="J89" s="228"/>
      <c r="K89" s="333"/>
      <c r="L89" s="333"/>
      <c r="M89" s="333"/>
      <c r="N89" s="333"/>
      <c r="O89" s="332"/>
      <c r="P89" s="228"/>
      <c r="Q89" s="399">
        <f>SUM(Q79:S88)</f>
        <v>110</v>
      </c>
      <c r="R89" s="400"/>
      <c r="S89" s="401"/>
      <c r="T89" s="402">
        <f>SUM(T79:V88)</f>
        <v>120</v>
      </c>
      <c r="U89" s="400"/>
      <c r="V89" s="403"/>
      <c r="W89" s="35"/>
      <c r="X89" s="35"/>
      <c r="Y89" s="35"/>
    </row>
    <row r="90" spans="1:25" ht="14.25" customHeight="1" thickBot="1" x14ac:dyDescent="0.25">
      <c r="A90" s="236" t="s">
        <v>83</v>
      </c>
      <c r="B90" s="233"/>
      <c r="C90" s="334"/>
      <c r="D90" s="338"/>
      <c r="E90" s="334"/>
      <c r="F90" s="338">
        <f>SUM(F79:F88)</f>
        <v>39</v>
      </c>
      <c r="G90" s="334"/>
      <c r="H90" s="334"/>
      <c r="I90" s="334"/>
      <c r="J90" s="338"/>
      <c r="K90" s="334"/>
      <c r="L90" s="334"/>
      <c r="M90" s="334"/>
      <c r="N90" s="334"/>
      <c r="O90" s="335"/>
      <c r="P90" s="338"/>
      <c r="Q90" s="394">
        <f>SUM(F79:F84)</f>
        <v>19</v>
      </c>
      <c r="R90" s="395"/>
      <c r="S90" s="396"/>
      <c r="T90" s="397">
        <f>SUM(F85:F88)</f>
        <v>20</v>
      </c>
      <c r="U90" s="395"/>
      <c r="V90" s="398"/>
    </row>
    <row r="91" spans="1:25" s="67" customFormat="1" ht="14.25" customHeight="1" thickTop="1" thickBot="1" x14ac:dyDescent="0.25">
      <c r="A91" s="361"/>
      <c r="B91" s="362"/>
      <c r="C91" s="362"/>
      <c r="D91" s="362"/>
      <c r="E91" s="362"/>
      <c r="F91" s="362"/>
      <c r="G91" s="362"/>
      <c r="H91" s="362"/>
      <c r="I91" s="362"/>
      <c r="J91" s="362"/>
      <c r="K91" s="362"/>
      <c r="L91" s="362"/>
      <c r="M91" s="362"/>
      <c r="N91" s="362"/>
      <c r="O91" s="362"/>
      <c r="P91" s="362"/>
      <c r="Q91" s="362"/>
      <c r="R91" s="362"/>
      <c r="S91" s="362"/>
      <c r="T91" s="362"/>
      <c r="U91" s="362"/>
      <c r="V91" s="363"/>
      <c r="W91" s="30"/>
      <c r="X91" s="30"/>
      <c r="Y91" s="30"/>
    </row>
    <row r="92" spans="1:25" s="66" customFormat="1" ht="13.5" customHeight="1" thickTop="1" x14ac:dyDescent="0.2">
      <c r="A92" s="329" t="s">
        <v>84</v>
      </c>
      <c r="B92" s="243"/>
      <c r="C92" s="244"/>
      <c r="D92" s="245"/>
      <c r="E92" s="339">
        <f>SUM(E18,E26,E33)</f>
        <v>450</v>
      </c>
      <c r="F92" s="247"/>
      <c r="G92" s="339">
        <v>270</v>
      </c>
      <c r="H92" s="339"/>
      <c r="I92" s="339">
        <f>SUM(I18,I26)</f>
        <v>60</v>
      </c>
      <c r="J92" s="247">
        <f>SUM(J33)</f>
        <v>120</v>
      </c>
      <c r="K92" s="356">
        <f>SUM(K36)</f>
        <v>200</v>
      </c>
      <c r="L92" s="357"/>
      <c r="M92" s="358"/>
      <c r="N92" s="359">
        <f>SUM(N18:P19,N26:P26,N33:P33)</f>
        <v>190</v>
      </c>
      <c r="O92" s="357"/>
      <c r="P92" s="360"/>
      <c r="Q92" s="356">
        <f>SUM(Q33:S33)</f>
        <v>30</v>
      </c>
      <c r="R92" s="357"/>
      <c r="S92" s="358"/>
      <c r="T92" s="364">
        <f>SUM(T18:V18,T33:V33)</f>
        <v>30</v>
      </c>
      <c r="U92" s="365"/>
      <c r="V92" s="366"/>
      <c r="W92" s="30"/>
      <c r="X92" s="30"/>
      <c r="Y92" s="30"/>
    </row>
    <row r="93" spans="1:25" s="66" customFormat="1" x14ac:dyDescent="0.2">
      <c r="A93" s="242" t="s">
        <v>85</v>
      </c>
      <c r="B93" s="243"/>
      <c r="C93" s="244"/>
      <c r="D93" s="245"/>
      <c r="E93" s="339"/>
      <c r="F93" s="247">
        <f>SUM(F18,F26,F33)</f>
        <v>69</v>
      </c>
      <c r="G93" s="339"/>
      <c r="H93" s="339"/>
      <c r="I93" s="339"/>
      <c r="J93" s="247"/>
      <c r="K93" s="348">
        <f>SUM(K37)</f>
        <v>30</v>
      </c>
      <c r="L93" s="349"/>
      <c r="M93" s="350"/>
      <c r="N93" s="351">
        <v>28</v>
      </c>
      <c r="O93" s="349"/>
      <c r="P93" s="352"/>
      <c r="Q93" s="348">
        <f>SUM(F31)</f>
        <v>5</v>
      </c>
      <c r="R93" s="349"/>
      <c r="S93" s="350"/>
      <c r="T93" s="351">
        <v>6</v>
      </c>
      <c r="U93" s="349"/>
      <c r="V93" s="352"/>
      <c r="W93" s="30"/>
      <c r="X93" s="30"/>
      <c r="Y93" s="30"/>
    </row>
    <row r="94" spans="1:25" s="67" customFormat="1" x14ac:dyDescent="0.2">
      <c r="A94" s="242" t="s">
        <v>89</v>
      </c>
      <c r="B94" s="243"/>
      <c r="C94" s="244"/>
      <c r="D94" s="245"/>
      <c r="E94" s="339">
        <f>SUM(E34)</f>
        <v>130</v>
      </c>
      <c r="F94" s="247"/>
      <c r="G94" s="339"/>
      <c r="H94" s="339"/>
      <c r="I94" s="339"/>
      <c r="J94" s="247"/>
      <c r="K94" s="348"/>
      <c r="L94" s="349"/>
      <c r="M94" s="350"/>
      <c r="N94" s="351">
        <f>SUM(N37)</f>
        <v>30</v>
      </c>
      <c r="O94" s="349"/>
      <c r="P94" s="352"/>
      <c r="Q94" s="348">
        <f>SUM(Q34:S34)</f>
        <v>60</v>
      </c>
      <c r="R94" s="349"/>
      <c r="S94" s="350"/>
      <c r="T94" s="351">
        <f>SUM(T34:V34)</f>
        <v>40</v>
      </c>
      <c r="U94" s="349"/>
      <c r="V94" s="352"/>
      <c r="W94" s="30"/>
      <c r="X94" s="30"/>
      <c r="Y94" s="30"/>
    </row>
    <row r="95" spans="1:25" s="67" customFormat="1" ht="12.75" customHeight="1" x14ac:dyDescent="0.2">
      <c r="A95" s="242" t="s">
        <v>86</v>
      </c>
      <c r="B95" s="243"/>
      <c r="C95" s="244"/>
      <c r="D95" s="245"/>
      <c r="E95" s="339"/>
      <c r="F95" s="247">
        <f>SUM(F34)</f>
        <v>12</v>
      </c>
      <c r="G95" s="339"/>
      <c r="H95" s="339"/>
      <c r="I95" s="339"/>
      <c r="J95" s="247"/>
      <c r="K95" s="348"/>
      <c r="L95" s="349"/>
      <c r="M95" s="350"/>
      <c r="N95" s="351">
        <v>2</v>
      </c>
      <c r="O95" s="349"/>
      <c r="P95" s="352"/>
      <c r="Q95" s="348">
        <v>6</v>
      </c>
      <c r="R95" s="349"/>
      <c r="S95" s="350"/>
      <c r="T95" s="351">
        <v>4</v>
      </c>
      <c r="U95" s="349"/>
      <c r="V95" s="352"/>
      <c r="W95" s="30"/>
      <c r="X95" s="30"/>
      <c r="Y95" s="30"/>
    </row>
    <row r="96" spans="1:25" s="66" customFormat="1" ht="13.5" customHeight="1" x14ac:dyDescent="0.2">
      <c r="A96" s="242" t="s">
        <v>87</v>
      </c>
      <c r="B96" s="243"/>
      <c r="C96" s="244"/>
      <c r="D96" s="239"/>
      <c r="E96" s="246">
        <f>SUM(E89)</f>
        <v>230</v>
      </c>
      <c r="F96" s="247"/>
      <c r="G96" s="246"/>
      <c r="H96" s="246"/>
      <c r="I96" s="246"/>
      <c r="J96" s="247"/>
      <c r="K96" s="348"/>
      <c r="L96" s="349"/>
      <c r="M96" s="350"/>
      <c r="N96" s="351"/>
      <c r="O96" s="349"/>
      <c r="P96" s="352"/>
      <c r="Q96" s="348" t="s">
        <v>163</v>
      </c>
      <c r="R96" s="349"/>
      <c r="S96" s="350"/>
      <c r="T96" s="351" t="s">
        <v>162</v>
      </c>
      <c r="U96" s="349"/>
      <c r="V96" s="352"/>
      <c r="W96" s="30"/>
      <c r="X96" s="30"/>
      <c r="Y96" s="30"/>
    </row>
    <row r="97" spans="1:25" s="66" customFormat="1" ht="11.25" customHeight="1" x14ac:dyDescent="0.2">
      <c r="A97" s="242" t="s">
        <v>88</v>
      </c>
      <c r="B97" s="243"/>
      <c r="C97" s="244"/>
      <c r="D97" s="245"/>
      <c r="E97" s="246"/>
      <c r="F97" s="247">
        <f>SUM(F90)</f>
        <v>39</v>
      </c>
      <c r="G97" s="246"/>
      <c r="H97" s="246"/>
      <c r="I97" s="246"/>
      <c r="J97" s="247"/>
      <c r="K97" s="348"/>
      <c r="L97" s="349"/>
      <c r="M97" s="350"/>
      <c r="N97" s="351"/>
      <c r="O97" s="349"/>
      <c r="P97" s="352"/>
      <c r="Q97" s="348">
        <f>SUM(Q90)</f>
        <v>19</v>
      </c>
      <c r="R97" s="349"/>
      <c r="S97" s="350"/>
      <c r="T97" s="351">
        <f>SUM(T90)</f>
        <v>20</v>
      </c>
      <c r="U97" s="349"/>
      <c r="V97" s="352"/>
      <c r="W97" s="30"/>
      <c r="X97" s="30"/>
      <c r="Y97" s="30"/>
    </row>
    <row r="98" spans="1:25" s="67" customFormat="1" ht="11.25" customHeight="1" x14ac:dyDescent="0.2">
      <c r="A98" s="242" t="s">
        <v>91</v>
      </c>
      <c r="B98" s="243"/>
      <c r="C98" s="244">
        <v>3</v>
      </c>
      <c r="D98" s="245">
        <v>3</v>
      </c>
      <c r="E98" s="246"/>
      <c r="F98" s="247"/>
      <c r="G98" s="246"/>
      <c r="H98" s="246"/>
      <c r="I98" s="246"/>
      <c r="J98" s="247"/>
      <c r="K98" s="252"/>
      <c r="L98" s="253">
        <v>2</v>
      </c>
      <c r="M98" s="255"/>
      <c r="N98" s="253"/>
      <c r="O98" s="253">
        <v>2</v>
      </c>
      <c r="P98" s="254"/>
      <c r="Q98" s="252"/>
      <c r="R98" s="253">
        <v>1</v>
      </c>
      <c r="S98" s="255"/>
      <c r="T98" s="253"/>
      <c r="U98" s="253">
        <v>1</v>
      </c>
      <c r="V98" s="254"/>
      <c r="W98" s="30"/>
      <c r="X98" s="30"/>
      <c r="Y98" s="30"/>
    </row>
    <row r="99" spans="1:25" x14ac:dyDescent="0.2">
      <c r="A99" s="242" t="s">
        <v>32</v>
      </c>
      <c r="B99" s="243"/>
      <c r="C99" s="244"/>
      <c r="D99" s="245"/>
      <c r="E99" s="286">
        <f>+SUM(E92:E96)</f>
        <v>810</v>
      </c>
      <c r="F99" s="247"/>
      <c r="G99" s="246"/>
      <c r="H99" s="246"/>
      <c r="I99" s="246"/>
      <c r="J99" s="247"/>
      <c r="K99" s="348">
        <f>SUM(K92)</f>
        <v>200</v>
      </c>
      <c r="L99" s="349"/>
      <c r="M99" s="350"/>
      <c r="N99" s="305"/>
      <c r="O99" s="305">
        <f>SUM(N92,N94)</f>
        <v>220</v>
      </c>
      <c r="P99" s="306"/>
      <c r="Q99" s="348" t="s">
        <v>164</v>
      </c>
      <c r="R99" s="349"/>
      <c r="S99" s="350"/>
      <c r="T99" s="351" t="s">
        <v>165</v>
      </c>
      <c r="U99" s="349"/>
      <c r="V99" s="352"/>
    </row>
    <row r="100" spans="1:25" x14ac:dyDescent="0.2">
      <c r="A100" s="248" t="s">
        <v>79</v>
      </c>
      <c r="B100" s="237"/>
      <c r="C100" s="238"/>
      <c r="D100" s="239"/>
      <c r="E100" s="240"/>
      <c r="F100" s="241">
        <f>SUM(F92:F99)</f>
        <v>120</v>
      </c>
      <c r="G100" s="240"/>
      <c r="H100" s="249"/>
      <c r="I100" s="249"/>
      <c r="J100" s="250"/>
      <c r="K100" s="348">
        <f>SUM(K93)</f>
        <v>30</v>
      </c>
      <c r="L100" s="349"/>
      <c r="M100" s="350"/>
      <c r="N100" s="351">
        <f>SUM(N93,N95)</f>
        <v>30</v>
      </c>
      <c r="O100" s="349"/>
      <c r="P100" s="352"/>
      <c r="Q100" s="348">
        <f>SUM(Q93,Q95,Q97)</f>
        <v>30</v>
      </c>
      <c r="R100" s="349"/>
      <c r="S100" s="350"/>
      <c r="T100" s="351">
        <f>SUM(T93,T95,T97)</f>
        <v>30</v>
      </c>
      <c r="U100" s="349"/>
      <c r="V100" s="352"/>
    </row>
    <row r="101" spans="1:25" ht="6.75" customHeight="1" x14ac:dyDescent="0.2">
      <c r="A101" s="16"/>
      <c r="B101" s="17"/>
      <c r="C101" s="18"/>
      <c r="D101" s="18"/>
      <c r="E101" s="18"/>
      <c r="F101" s="18"/>
      <c r="G101" s="18"/>
      <c r="H101" s="18"/>
      <c r="I101" s="18"/>
      <c r="J101" s="19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5" s="67" customFormat="1" ht="21" customHeight="1" x14ac:dyDescent="0.2">
      <c r="A102" s="346" t="s">
        <v>157</v>
      </c>
      <c r="B102" s="346"/>
      <c r="C102" s="346"/>
      <c r="D102" s="346"/>
      <c r="E102" s="346"/>
      <c r="F102" s="346"/>
      <c r="G102" s="346"/>
      <c r="H102" s="346"/>
      <c r="I102" s="346"/>
      <c r="J102" s="346"/>
      <c r="K102" s="346"/>
      <c r="L102" s="346"/>
      <c r="M102" s="346"/>
      <c r="N102" s="346"/>
      <c r="O102" s="346"/>
      <c r="P102" s="346"/>
      <c r="Q102" s="346"/>
      <c r="R102" s="346"/>
      <c r="S102" s="346"/>
      <c r="T102" s="346"/>
      <c r="U102" s="346"/>
      <c r="V102" s="346"/>
      <c r="W102" s="30"/>
      <c r="X102" s="30"/>
      <c r="Y102" s="30"/>
    </row>
    <row r="103" spans="1:25" ht="21" customHeight="1" x14ac:dyDescent="0.2">
      <c r="A103" s="353" t="s">
        <v>170</v>
      </c>
      <c r="B103" s="354"/>
      <c r="C103" s="354"/>
      <c r="D103" s="354"/>
      <c r="E103" s="354"/>
      <c r="F103" s="354"/>
      <c r="G103" s="354"/>
      <c r="H103" s="354"/>
      <c r="I103" s="354"/>
      <c r="J103" s="354"/>
      <c r="K103" s="354"/>
      <c r="L103" s="354"/>
      <c r="M103" s="354"/>
      <c r="N103" s="354"/>
      <c r="O103" s="354"/>
      <c r="P103" s="354"/>
      <c r="Q103" s="354"/>
      <c r="R103" s="354"/>
      <c r="S103" s="354"/>
      <c r="T103" s="354"/>
      <c r="U103" s="354"/>
      <c r="V103" s="354"/>
    </row>
    <row r="104" spans="1:25" x14ac:dyDescent="0.2">
      <c r="A104" s="256" t="s">
        <v>90</v>
      </c>
    </row>
    <row r="105" spans="1:25" s="67" customFormat="1" x14ac:dyDescent="0.2">
      <c r="A105" s="347" t="s">
        <v>169</v>
      </c>
      <c r="B105" s="347"/>
      <c r="C105" s="347"/>
      <c r="D105" s="347"/>
      <c r="E105" s="347"/>
      <c r="F105" s="347"/>
      <c r="G105" s="347"/>
      <c r="H105" s="347"/>
      <c r="I105" s="347"/>
      <c r="J105" s="347"/>
      <c r="K105" s="347"/>
      <c r="L105" s="347"/>
      <c r="M105" s="347"/>
      <c r="N105" s="347"/>
      <c r="O105" s="347"/>
      <c r="P105" s="347"/>
      <c r="Q105" s="347"/>
      <c r="R105" s="347"/>
      <c r="S105" s="347"/>
      <c r="T105" s="347"/>
      <c r="U105" s="347"/>
      <c r="V105" s="347"/>
      <c r="W105" s="30"/>
      <c r="X105" s="30"/>
      <c r="Y105" s="30"/>
    </row>
    <row r="106" spans="1:25" ht="13.5" customHeight="1" x14ac:dyDescent="0.2">
      <c r="A106" s="355" t="s">
        <v>134</v>
      </c>
      <c r="B106" s="355"/>
      <c r="C106" s="355"/>
      <c r="D106" s="355"/>
      <c r="E106" s="355"/>
      <c r="F106" s="355"/>
      <c r="G106" s="355"/>
      <c r="H106" s="355"/>
      <c r="I106" s="355"/>
      <c r="J106" s="355"/>
      <c r="K106" s="355"/>
      <c r="L106" s="355"/>
      <c r="M106" s="355"/>
      <c r="N106" s="355"/>
      <c r="O106" s="355"/>
      <c r="P106" s="355"/>
      <c r="Q106" s="355"/>
      <c r="R106" s="355"/>
      <c r="S106" s="355"/>
      <c r="T106" s="355"/>
      <c r="U106" s="355"/>
      <c r="V106" s="355"/>
      <c r="W106" s="355"/>
    </row>
    <row r="107" spans="1:25" x14ac:dyDescent="0.2">
      <c r="A107" s="347" t="s">
        <v>80</v>
      </c>
      <c r="B107" s="347"/>
      <c r="C107" s="347"/>
      <c r="D107" s="347"/>
      <c r="E107" s="347"/>
      <c r="F107" s="347"/>
      <c r="G107" s="347"/>
      <c r="H107" s="347"/>
      <c r="I107" s="347"/>
      <c r="J107" s="347"/>
      <c r="K107" s="347"/>
      <c r="L107" s="347"/>
      <c r="M107" s="347"/>
      <c r="N107" s="347"/>
      <c r="O107" s="347"/>
      <c r="P107" s="347"/>
      <c r="Q107" s="347"/>
      <c r="R107" s="347"/>
      <c r="S107" s="347"/>
      <c r="T107" s="347"/>
      <c r="U107" s="347"/>
      <c r="V107" s="347"/>
    </row>
    <row r="108" spans="1:25" ht="14.25" x14ac:dyDescent="0.2">
      <c r="A108" s="197"/>
    </row>
    <row r="109" spans="1:25" x14ac:dyDescent="0.2">
      <c r="R109" s="30"/>
      <c r="S109" s="30"/>
    </row>
    <row r="110" spans="1:25" x14ac:dyDescent="0.2">
      <c r="Q110" s="30"/>
      <c r="R110" s="30"/>
      <c r="S110" s="30"/>
      <c r="T110" s="30"/>
    </row>
  </sheetData>
  <mergeCells count="103">
    <mergeCell ref="T77:V77"/>
    <mergeCell ref="T96:V96"/>
    <mergeCell ref="Q89:S89"/>
    <mergeCell ref="T89:V89"/>
    <mergeCell ref="N93:P93"/>
    <mergeCell ref="Q93:S93"/>
    <mergeCell ref="T93:V93"/>
    <mergeCell ref="C7:C8"/>
    <mergeCell ref="D7:D8"/>
    <mergeCell ref="B40:B42"/>
    <mergeCell ref="C40:D40"/>
    <mergeCell ref="E40:E42"/>
    <mergeCell ref="Q53:S53"/>
    <mergeCell ref="T53:V53"/>
    <mergeCell ref="Q54:S54"/>
    <mergeCell ref="T54:V54"/>
    <mergeCell ref="Q40:V40"/>
    <mergeCell ref="K36:M36"/>
    <mergeCell ref="N36:P36"/>
    <mergeCell ref="Q36:S36"/>
    <mergeCell ref="T36:V36"/>
    <mergeCell ref="K37:M37"/>
    <mergeCell ref="N37:P37"/>
    <mergeCell ref="Q37:S37"/>
    <mergeCell ref="T37:V37"/>
    <mergeCell ref="K40:P40"/>
    <mergeCell ref="K41:M41"/>
    <mergeCell ref="N41:P41"/>
    <mergeCell ref="Q41:S41"/>
    <mergeCell ref="T41:V41"/>
    <mergeCell ref="A39:V39"/>
    <mergeCell ref="K100:M100"/>
    <mergeCell ref="F40:F42"/>
    <mergeCell ref="G40:J40"/>
    <mergeCell ref="I41:I42"/>
    <mergeCell ref="J41:J42"/>
    <mergeCell ref="A1:V1"/>
    <mergeCell ref="A2:V2"/>
    <mergeCell ref="A3:V3"/>
    <mergeCell ref="F6:F8"/>
    <mergeCell ref="G6:J6"/>
    <mergeCell ref="J7:J8"/>
    <mergeCell ref="G7:G8"/>
    <mergeCell ref="H7:H8"/>
    <mergeCell ref="I7:I8"/>
    <mergeCell ref="K6:P6"/>
    <mergeCell ref="Q6:V6"/>
    <mergeCell ref="K7:M7"/>
    <mergeCell ref="N7:P7"/>
    <mergeCell ref="Q7:S7"/>
    <mergeCell ref="T7:V7"/>
    <mergeCell ref="A6:A8"/>
    <mergeCell ref="B6:B8"/>
    <mergeCell ref="C6:D6"/>
    <mergeCell ref="E6:E8"/>
    <mergeCell ref="K97:M97"/>
    <mergeCell ref="K92:M92"/>
    <mergeCell ref="N92:P92"/>
    <mergeCell ref="A91:V91"/>
    <mergeCell ref="Q92:S92"/>
    <mergeCell ref="T92:V92"/>
    <mergeCell ref="A29:A32"/>
    <mergeCell ref="B29:B32"/>
    <mergeCell ref="A40:A42"/>
    <mergeCell ref="C41:C42"/>
    <mergeCell ref="D41:D42"/>
    <mergeCell ref="G41:G42"/>
    <mergeCell ref="H41:H42"/>
    <mergeCell ref="Q65:S65"/>
    <mergeCell ref="T65:V65"/>
    <mergeCell ref="T66:V66"/>
    <mergeCell ref="Q66:S66"/>
    <mergeCell ref="K93:M93"/>
    <mergeCell ref="N97:P97"/>
    <mergeCell ref="Q90:S90"/>
    <mergeCell ref="T90:V90"/>
    <mergeCell ref="Q76:S76"/>
    <mergeCell ref="T76:V76"/>
    <mergeCell ref="Q77:S77"/>
    <mergeCell ref="A102:V102"/>
    <mergeCell ref="A107:V107"/>
    <mergeCell ref="Q94:S94"/>
    <mergeCell ref="T94:V94"/>
    <mergeCell ref="Q100:S100"/>
    <mergeCell ref="A103:V103"/>
    <mergeCell ref="A105:V105"/>
    <mergeCell ref="Q97:S97"/>
    <mergeCell ref="T97:V97"/>
    <mergeCell ref="T100:V100"/>
    <mergeCell ref="Q95:S95"/>
    <mergeCell ref="T95:V95"/>
    <mergeCell ref="N100:P100"/>
    <mergeCell ref="A106:W106"/>
    <mergeCell ref="K95:M95"/>
    <mergeCell ref="N95:P95"/>
    <mergeCell ref="K94:M94"/>
    <mergeCell ref="N94:P94"/>
    <mergeCell ref="K99:M99"/>
    <mergeCell ref="K96:M96"/>
    <mergeCell ref="N96:P96"/>
    <mergeCell ref="Q96:S96"/>
    <mergeCell ref="Q99:S99"/>
    <mergeCell ref="T99:V99"/>
  </mergeCells>
  <phoneticPr fontId="1" type="noConversion"/>
  <pageMargins left="0.39370078740157483" right="0" top="0.62992125984251968" bottom="0.6692913385826772" header="0.31496062992125984" footer="0.31496062992125984"/>
  <pageSetup paperSize="9" scale="95" orientation="landscape" verticalDpi="300" r:id="rId1"/>
  <rowBreaks count="1" manualBreakCount="1">
    <brk id="90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pedagogika</vt:lpstr>
      <vt:lpstr>pedagogika!Obszar_wydruku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A404</cp:lastModifiedBy>
  <cp:lastPrinted>2017-03-13T10:35:52Z</cp:lastPrinted>
  <dcterms:created xsi:type="dcterms:W3CDTF">1997-02-26T13:46:56Z</dcterms:created>
  <dcterms:modified xsi:type="dcterms:W3CDTF">2019-09-24T10:27:48Z</dcterms:modified>
</cp:coreProperties>
</file>