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DZ'!$A$1:$W$94</definedName>
  </definedNames>
  <calcPr calcId="125725"/>
</workbook>
</file>

<file path=xl/calcChain.xml><?xml version="1.0" encoding="utf-8"?>
<calcChain xmlns="http://schemas.openxmlformats.org/spreadsheetml/2006/main">
  <c r="E79" i="4"/>
  <c r="E44"/>
  <c r="E38"/>
  <c r="E31"/>
  <c r="E21"/>
  <c r="E46" s="1"/>
  <c r="T76" l="1"/>
  <c r="Q76"/>
  <c r="T65"/>
  <c r="Q65"/>
  <c r="T47"/>
  <c r="Q47"/>
  <c r="N47"/>
  <c r="K47"/>
  <c r="F48"/>
  <c r="F44"/>
  <c r="Q44"/>
  <c r="N44"/>
  <c r="G44"/>
  <c r="T77"/>
  <c r="Q77"/>
  <c r="T66"/>
  <c r="Q66"/>
  <c r="F38" l="1"/>
  <c r="F31"/>
  <c r="F21"/>
  <c r="F47" s="1"/>
  <c r="N80"/>
  <c r="N86" s="1"/>
  <c r="Q80"/>
  <c r="K80"/>
  <c r="K86" s="1"/>
  <c r="K31"/>
  <c r="T82"/>
  <c r="Q82"/>
  <c r="Q86" s="1"/>
  <c r="U44"/>
  <c r="T44"/>
  <c r="R44"/>
  <c r="O44"/>
  <c r="I44"/>
  <c r="L21"/>
  <c r="K21"/>
  <c r="I21"/>
  <c r="G21"/>
  <c r="T81"/>
  <c r="Q81"/>
  <c r="T80"/>
  <c r="T86" s="1"/>
  <c r="U31"/>
  <c r="R31"/>
  <c r="O31"/>
  <c r="N31"/>
  <c r="I31"/>
  <c r="G31"/>
  <c r="V38"/>
  <c r="S38"/>
  <c r="P38"/>
  <c r="M38"/>
  <c r="J38"/>
  <c r="J46" s="1"/>
  <c r="I46" l="1"/>
  <c r="G46"/>
  <c r="N46"/>
  <c r="G79"/>
  <c r="J79"/>
  <c r="T46"/>
  <c r="T79" s="1"/>
  <c r="T84" s="1"/>
  <c r="K46"/>
  <c r="Q46"/>
  <c r="I79"/>
  <c r="F80"/>
  <c r="Q79"/>
  <c r="Q84" s="1"/>
  <c r="K79"/>
  <c r="K84" s="1"/>
  <c r="I76"/>
  <c r="G76"/>
  <c r="F77"/>
  <c r="E76"/>
  <c r="F66" l="1"/>
  <c r="I65"/>
  <c r="G65"/>
  <c r="E65"/>
  <c r="E81" l="1"/>
  <c r="E84" s="1"/>
  <c r="F82"/>
  <c r="F86" s="1"/>
  <c r="N79"/>
  <c r="N84" s="1"/>
</calcChain>
</file>

<file path=xl/sharedStrings.xml><?xml version="1.0" encoding="utf-8"?>
<sst xmlns="http://schemas.openxmlformats.org/spreadsheetml/2006/main" count="226" uniqueCount="143">
  <si>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</si>
  <si>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</si>
  <si>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</si>
  <si>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</si>
  <si>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</si>
  <si>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</si>
  <si>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</si>
  <si>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</si>
  <si>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</si>
  <si>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</si>
  <si>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</si>
  <si>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</si>
  <si>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</si>
  <si>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</si>
  <si>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</si>
  <si>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</si>
  <si>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</si>
  <si>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</si>
  <si>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</si>
  <si>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</si>
  <si>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</si>
  <si>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Przedmioty dla kierunku</t>
  </si>
  <si>
    <t>Metody badań społecznych</t>
  </si>
  <si>
    <t>Przedmioty dla specjalności</t>
  </si>
  <si>
    <t>Razem godzin</t>
  </si>
  <si>
    <t>Seminarium magisterskie</t>
  </si>
  <si>
    <t>o1.2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</si>
  <si>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</si>
  <si>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</si>
  <si>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</si>
  <si>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</si>
  <si>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</si>
  <si>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</si>
  <si>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</si>
  <si>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</si>
  <si>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</si>
  <si>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</si>
  <si>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</si>
  <si>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</si>
  <si>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</si>
  <si>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</si>
  <si>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</si>
  <si>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</si>
  <si>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</si>
  <si>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</si>
  <si>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</si>
  <si>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</si>
  <si>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</si>
  <si>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</si>
  <si>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 xml:space="preserve">Zasady przyjmowania na specjalność: </t>
  </si>
  <si>
    <t>Licza obowiązkowych egzaminów</t>
  </si>
  <si>
    <t>Liczba obowiązkowych egzaminów</t>
  </si>
  <si>
    <t>Specjalności: asystentura rodzin w pracy socjalnej, środowiskowa praca socjalna: animacja, integracja, rozwój społeczności</t>
  </si>
  <si>
    <t>A:  Przedmioty podstawowe: współczesne źródła i konteksty teoretyczne pracy socjalnej</t>
  </si>
  <si>
    <t>Filozoficzne źródła pracy socjalnej i polityki społecznej</t>
  </si>
  <si>
    <t>Systemy pomocy w perspektywie antropologii kulturowej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</si>
  <si>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</si>
  <si>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</si>
  <si>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</si>
  <si>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</si>
  <si>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</si>
  <si>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Prawne aspekty pracy socjalnej i systemu zabezpieczenia społecznego oraz prawa administracyjnego</t>
  </si>
  <si>
    <t>o1.6</t>
  </si>
  <si>
    <t>o1.7</t>
  </si>
  <si>
    <t>o1.8</t>
  </si>
  <si>
    <t>2Zo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</si>
  <si>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</si>
  <si>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</si>
  <si>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</si>
  <si>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</si>
  <si>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</si>
  <si>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</si>
  <si>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</si>
  <si>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</si>
  <si>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</si>
  <si>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</si>
  <si>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</si>
  <si>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</si>
  <si>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</si>
  <si>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 1. Asystentura rodzin w pracy socjalnej</t>
  </si>
  <si>
    <t>Rodzina w zmieniającym się dyskursie nauk społecznych a modele pracy socjalnej</t>
  </si>
  <si>
    <t>Asystentura rodzin jako profesja społeczna</t>
  </si>
  <si>
    <t>Asystent rodziny jako doradca i planista rodzinny</t>
  </si>
  <si>
    <t>Nowoczesne narzędzia w pracy socjalnej asystenta rodziny (w tym: elementy podejścia skoncentrowanego na rozwiązaniach)</t>
  </si>
  <si>
    <t>Asystent rodziny jako koordynator służb społecznych na rzecz rodziny</t>
  </si>
  <si>
    <t>Komunikacja interpersonalna oraz mediacje jako narzędzie asystenta rodziny przeciwdziałania wykluczeniu</t>
  </si>
  <si>
    <t>Edukacja zdrowotna</t>
  </si>
  <si>
    <t>Czas wolny jako narzędzie zmiany społecznej</t>
  </si>
  <si>
    <t>Wybrane zagadnienia z prawa rodzinnego, karnego i prawa pracy oraz wspierania rodziny pieczy zastępczej, ustawy o pomocy społecznej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</si>
  <si>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</si>
  <si>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</si>
  <si>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</si>
  <si>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</si>
  <si>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</si>
  <si>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</si>
  <si>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</si>
  <si>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</si>
  <si>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</si>
  <si>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</si>
  <si>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 2. Środowiskowa praca socjalna: animacja, integracja, rozwój społeczności</t>
  </si>
  <si>
    <t>C2</t>
  </si>
  <si>
    <t>C2.1</t>
  </si>
  <si>
    <t>C2.2</t>
  </si>
  <si>
    <t>C2.3</t>
  </si>
  <si>
    <t>C2.4</t>
  </si>
  <si>
    <t>C2.5</t>
  </si>
  <si>
    <t>C2.6</t>
  </si>
  <si>
    <t>C2.7</t>
  </si>
  <si>
    <t>C2.8</t>
  </si>
  <si>
    <t>Tradycje środowiskowej pracy socjalnej</t>
  </si>
  <si>
    <t>Rozwój lokalny jako cel organizowania społeczności</t>
  </si>
  <si>
    <t>Organizator społeczności lokalnej: animator, organizator sieci społecznych, lokalny planista</t>
  </si>
  <si>
    <t>Organizowanie społeczności lokalnej: struktura, narzędzia i proces</t>
  </si>
  <si>
    <t>Lokalne wymiary partycypacji obywatelskiej</t>
  </si>
  <si>
    <t>Animacja współpracy środowiskowej</t>
  </si>
  <si>
    <t>Biografia w pracy środowiskowej</t>
  </si>
  <si>
    <t>Kultura lokalna i media w animacji, integracji i rozwoju społeczności</t>
  </si>
  <si>
    <t>5Zo</t>
  </si>
  <si>
    <t>o1.9</t>
  </si>
  <si>
    <t>E/Zo</t>
  </si>
  <si>
    <t>Język obcy</t>
  </si>
  <si>
    <t>Wychowanie fizyczne</t>
  </si>
  <si>
    <t>Praktyka</t>
  </si>
  <si>
    <t>Liczba punktów z przedmiotów fakultatywnych</t>
  </si>
  <si>
    <t>Liczba punktów z fakultetów</t>
  </si>
  <si>
    <t>2E8Zo</t>
  </si>
  <si>
    <t>o1</t>
  </si>
  <si>
    <t>ow3.1</t>
  </si>
  <si>
    <t>ow3.2</t>
  </si>
  <si>
    <t>ow3.3</t>
  </si>
  <si>
    <t>ow3.4</t>
  </si>
  <si>
    <t>1E5Zo</t>
  </si>
  <si>
    <t>2Z</t>
  </si>
  <si>
    <t>2ZoZ</t>
  </si>
  <si>
    <t>Przedmioty fakultatywne*</t>
  </si>
  <si>
    <t>*z corocznie uaktualnianej oferty fakultetów studenci wybierają 4 przedmioty, każdy po 20 godzin i 2 punkty ECTS, z czego 2 przedmioty w semestrze III i 2 przedmioty w semestrze IV. Do   grupy przedmiotów fakultatywnych należy 30-godzinny wykład na innym kierunku o wartości 2 punktów ECTS, realizowany w II semestrze.</t>
  </si>
  <si>
    <t>E3Zo</t>
  </si>
  <si>
    <t>4Zo</t>
  </si>
  <si>
    <t xml:space="preserve">Liczba godzin z przedmiotów dla specjalności </t>
  </si>
  <si>
    <t xml:space="preserve">Liczba punktów z przedmiotów dla specjalności </t>
  </si>
  <si>
    <t>suma punktów ECTS za przedmioty do wyboru wynosi 30%</t>
  </si>
  <si>
    <t>E3Zo 2Z</t>
  </si>
  <si>
    <r>
      <t xml:space="preserve">Kierunek: PRACA SOCJALNA - PLAN STUDIÓW OD ROKU AKADEMICKIEGO 2016-2017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</si>
</sst>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/>
    <xf numFmtId="0" fontId="3" fillId="3" borderId="4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3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2" xfId="0" applyFont="1" applyFill="1" applyBorder="1"/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wrapText="1"/>
    </xf>
    <xf numFmtId="0" fontId="3" fillId="0" borderId="63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top" textRotation="90" wrapText="1"/>
    </xf>
    <xf numFmtId="0" fontId="5" fillId="3" borderId="16" xfId="0" applyFont="1" applyFill="1" applyBorder="1" applyAlignment="1">
      <alignment horizontal="center" vertical="top" textRotation="90" wrapText="1"/>
    </xf>
    <xf numFmtId="0" fontId="5" fillId="3" borderId="25" xfId="0" applyFont="1" applyFill="1" applyBorder="1" applyAlignment="1">
      <alignment horizontal="center" vertical="top" textRotation="90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zoomScaleSheetLayoutView="100" workbookViewId="0">
      <selection activeCell="J9" sqref="J9"/>
    </sheetView>
  </sheetViews>
  <sheetFormatPr defaultColWidth="9.140625" defaultRowHeight="11.25"/>
  <cols>
    <col min="1" max="1" width="43.140625" style="5" customWidth="1"/>
    <col min="2" max="2" width="6" style="3" customWidth="1"/>
    <col min="3" max="4" width="5.140625" style="3" customWidth="1"/>
    <col min="5" max="5" width="4.85546875" style="3" customWidth="1"/>
    <col min="6" max="6" width="3.7109375" style="3" customWidth="1"/>
    <col min="7" max="10" width="3.7109375" style="4" customWidth="1"/>
    <col min="11" max="20" width="4.28515625" style="25" customWidth="1"/>
    <col min="21" max="21" width="4" style="25" customWidth="1"/>
    <col min="22" max="22" width="4.85546875" style="30" customWidth="1"/>
    <col min="23" max="25" width="9.140625" style="30"/>
    <col min="26" max="16384" width="9.140625" style="3"/>
  </cols>
  <sheetData>
    <row r="1" spans="1:25" ht="12">
      <c r="A1" s="348" t="s">
        <v>142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5" ht="12" customHeight="1">
      <c r="A2" s="349" t="s">
        <v>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5" ht="16.5" customHeight="1">
      <c r="A3" s="350" t="s">
        <v>52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</row>
    <row r="4" spans="1:25" ht="9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5" s="4" customFormat="1" ht="18.600000000000001" customHeight="1">
      <c r="A5" s="72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32"/>
      <c r="W5" s="32"/>
      <c r="X5" s="32"/>
      <c r="Y5" s="32"/>
    </row>
    <row r="6" spans="1:25" s="1" customFormat="1" ht="24" customHeight="1">
      <c r="A6" s="355" t="s">
        <v>21</v>
      </c>
      <c r="B6" s="344"/>
      <c r="C6" s="326" t="s">
        <v>0</v>
      </c>
      <c r="D6" s="328"/>
      <c r="E6" s="346" t="s">
        <v>13</v>
      </c>
      <c r="F6" s="310" t="s">
        <v>1</v>
      </c>
      <c r="G6" s="343" t="s">
        <v>2</v>
      </c>
      <c r="H6" s="302"/>
      <c r="I6" s="302"/>
      <c r="J6" s="303"/>
      <c r="K6" s="302" t="s">
        <v>16</v>
      </c>
      <c r="L6" s="302"/>
      <c r="M6" s="302"/>
      <c r="N6" s="302"/>
      <c r="O6" s="302"/>
      <c r="P6" s="303"/>
      <c r="Q6" s="343" t="s">
        <v>17</v>
      </c>
      <c r="R6" s="302"/>
      <c r="S6" s="302"/>
      <c r="T6" s="302"/>
      <c r="U6" s="302"/>
      <c r="V6" s="303"/>
      <c r="W6" s="33"/>
      <c r="X6" s="33"/>
      <c r="Y6" s="33"/>
    </row>
    <row r="7" spans="1:25" s="1" customFormat="1">
      <c r="A7" s="324"/>
      <c r="B7" s="344"/>
      <c r="C7" s="326" t="s">
        <v>8</v>
      </c>
      <c r="D7" s="328" t="s">
        <v>7</v>
      </c>
      <c r="E7" s="346"/>
      <c r="F7" s="310"/>
      <c r="G7" s="339" t="s">
        <v>3</v>
      </c>
      <c r="H7" s="341" t="s">
        <v>4</v>
      </c>
      <c r="I7" s="353" t="s">
        <v>5</v>
      </c>
      <c r="J7" s="351" t="s">
        <v>6</v>
      </c>
      <c r="K7" s="302" t="s">
        <v>9</v>
      </c>
      <c r="L7" s="302"/>
      <c r="M7" s="338"/>
      <c r="N7" s="301" t="s">
        <v>10</v>
      </c>
      <c r="O7" s="302"/>
      <c r="P7" s="303"/>
      <c r="Q7" s="343" t="s">
        <v>11</v>
      </c>
      <c r="R7" s="302"/>
      <c r="S7" s="338"/>
      <c r="T7" s="301" t="s">
        <v>12</v>
      </c>
      <c r="U7" s="302"/>
      <c r="V7" s="303"/>
      <c r="W7" s="33"/>
      <c r="X7" s="33"/>
      <c r="Y7" s="33"/>
    </row>
    <row r="8" spans="1:25" s="1" customFormat="1" ht="12" customHeight="1" thickBot="1">
      <c r="A8" s="325"/>
      <c r="B8" s="345"/>
      <c r="C8" s="327"/>
      <c r="D8" s="329"/>
      <c r="E8" s="347"/>
      <c r="F8" s="311"/>
      <c r="G8" s="340"/>
      <c r="H8" s="342"/>
      <c r="I8" s="354"/>
      <c r="J8" s="352"/>
      <c r="K8" s="160" t="s">
        <v>14</v>
      </c>
      <c r="L8" s="161" t="s">
        <v>5</v>
      </c>
      <c r="M8" s="161" t="s">
        <v>6</v>
      </c>
      <c r="N8" s="161" t="s">
        <v>14</v>
      </c>
      <c r="O8" s="162" t="s">
        <v>5</v>
      </c>
      <c r="P8" s="163" t="s">
        <v>6</v>
      </c>
      <c r="Q8" s="164" t="s">
        <v>14</v>
      </c>
      <c r="R8" s="165" t="s">
        <v>5</v>
      </c>
      <c r="S8" s="165" t="s">
        <v>6</v>
      </c>
      <c r="T8" s="165" t="s">
        <v>14</v>
      </c>
      <c r="U8" s="162" t="s">
        <v>5</v>
      </c>
      <c r="V8" s="163" t="s">
        <v>6</v>
      </c>
      <c r="W8" s="33"/>
      <c r="X8" s="33"/>
      <c r="Y8" s="33"/>
    </row>
    <row r="9" spans="1:25" ht="21.75" customHeight="1" thickTop="1">
      <c r="A9" s="52" t="s">
        <v>53</v>
      </c>
      <c r="B9" s="64" t="s">
        <v>126</v>
      </c>
      <c r="C9" s="60"/>
      <c r="D9" s="53"/>
      <c r="E9" s="44"/>
      <c r="F9" s="45"/>
      <c r="G9" s="44"/>
      <c r="H9" s="46"/>
      <c r="I9" s="46"/>
      <c r="J9" s="62"/>
      <c r="K9" s="44"/>
      <c r="L9" s="46"/>
      <c r="M9" s="61"/>
      <c r="N9" s="46"/>
      <c r="O9" s="97"/>
      <c r="P9" s="98"/>
      <c r="Q9" s="99"/>
      <c r="R9" s="100"/>
      <c r="S9" s="100"/>
      <c r="T9" s="100"/>
      <c r="U9" s="97"/>
      <c r="V9" s="101"/>
    </row>
    <row r="10" spans="1:25" s="9" customFormat="1" ht="11.25" customHeight="1">
      <c r="A10" s="13" t="s">
        <v>54</v>
      </c>
      <c r="B10" s="8" t="s">
        <v>27</v>
      </c>
      <c r="C10" s="7" t="s">
        <v>18</v>
      </c>
      <c r="D10" s="8"/>
      <c r="E10" s="7">
        <v>20</v>
      </c>
      <c r="F10" s="8">
        <v>2</v>
      </c>
      <c r="G10" s="7">
        <v>20</v>
      </c>
      <c r="H10" s="6"/>
      <c r="I10" s="6"/>
      <c r="J10" s="8"/>
      <c r="K10" s="27">
        <v>20</v>
      </c>
      <c r="L10" s="28"/>
      <c r="M10" s="28"/>
      <c r="N10" s="28"/>
      <c r="O10" s="80"/>
      <c r="P10" s="36"/>
      <c r="Q10" s="27"/>
      <c r="R10" s="28"/>
      <c r="S10" s="28"/>
      <c r="T10" s="28"/>
      <c r="U10" s="80"/>
      <c r="V10" s="91"/>
      <c r="W10" s="31"/>
      <c r="X10" s="31"/>
      <c r="Y10" s="31"/>
    </row>
    <row r="11" spans="1:25" s="9" customFormat="1">
      <c r="A11" s="14" t="s">
        <v>55</v>
      </c>
      <c r="B11" s="8" t="s">
        <v>26</v>
      </c>
      <c r="C11" s="7" t="s">
        <v>18</v>
      </c>
      <c r="D11" s="8"/>
      <c r="E11" s="7">
        <v>20</v>
      </c>
      <c r="F11" s="8">
        <v>2</v>
      </c>
      <c r="G11" s="7">
        <v>20</v>
      </c>
      <c r="H11" s="6"/>
      <c r="I11" s="6"/>
      <c r="J11" s="103"/>
      <c r="K11" s="27">
        <v>20</v>
      </c>
      <c r="L11" s="28"/>
      <c r="M11" s="28"/>
      <c r="N11" s="28"/>
      <c r="O11" s="80"/>
      <c r="P11" s="36"/>
      <c r="Q11" s="27"/>
      <c r="R11" s="28"/>
      <c r="S11" s="28"/>
      <c r="T11" s="28"/>
      <c r="U11" s="80"/>
      <c r="V11" s="91"/>
      <c r="W11" s="31"/>
      <c r="X11" s="31"/>
      <c r="Y11" s="31"/>
    </row>
    <row r="12" spans="1:25" s="9" customFormat="1">
      <c r="A12" s="14" t="s">
        <v>56</v>
      </c>
      <c r="B12" s="8" t="s">
        <v>28</v>
      </c>
      <c r="C12" s="7" t="s">
        <v>18</v>
      </c>
      <c r="D12" s="8"/>
      <c r="E12" s="7">
        <v>20</v>
      </c>
      <c r="F12" s="8">
        <v>2</v>
      </c>
      <c r="G12" s="7">
        <v>20</v>
      </c>
      <c r="H12" s="6"/>
      <c r="I12" s="6"/>
      <c r="J12" s="103"/>
      <c r="K12" s="27">
        <v>20</v>
      </c>
      <c r="L12" s="28"/>
      <c r="M12" s="28"/>
      <c r="N12" s="28"/>
      <c r="O12" s="80"/>
      <c r="P12" s="36"/>
      <c r="Q12" s="27"/>
      <c r="R12" s="28"/>
      <c r="S12" s="28"/>
      <c r="T12" s="28"/>
      <c r="U12" s="80"/>
      <c r="V12" s="91"/>
      <c r="W12" s="31"/>
      <c r="X12" s="31"/>
      <c r="Y12" s="31"/>
    </row>
    <row r="13" spans="1:25" s="9" customFormat="1">
      <c r="A13" s="15" t="s">
        <v>57</v>
      </c>
      <c r="B13" s="8" t="s">
        <v>29</v>
      </c>
      <c r="C13" s="7" t="s">
        <v>15</v>
      </c>
      <c r="D13" s="8"/>
      <c r="E13" s="7">
        <v>20</v>
      </c>
      <c r="F13" s="8">
        <v>2</v>
      </c>
      <c r="G13" s="7">
        <v>20</v>
      </c>
      <c r="H13" s="6"/>
      <c r="I13" s="6"/>
      <c r="J13" s="103"/>
      <c r="K13" s="27">
        <v>20</v>
      </c>
      <c r="L13" s="28"/>
      <c r="M13" s="28"/>
      <c r="N13" s="28"/>
      <c r="O13" s="80"/>
      <c r="P13" s="36"/>
      <c r="Q13" s="27"/>
      <c r="R13" s="28"/>
      <c r="S13" s="28"/>
      <c r="T13" s="28"/>
      <c r="U13" s="80"/>
      <c r="V13" s="91"/>
      <c r="W13" s="31"/>
      <c r="X13" s="31"/>
      <c r="Y13" s="31"/>
    </row>
    <row r="14" spans="1:25" s="9" customFormat="1">
      <c r="A14" s="15" t="s">
        <v>58</v>
      </c>
      <c r="B14" s="8" t="s">
        <v>30</v>
      </c>
      <c r="C14" s="7" t="s">
        <v>18</v>
      </c>
      <c r="D14" s="43"/>
      <c r="E14" s="7">
        <v>15</v>
      </c>
      <c r="F14" s="8">
        <v>1</v>
      </c>
      <c r="G14" s="7">
        <v>15</v>
      </c>
      <c r="H14" s="6"/>
      <c r="I14" s="6"/>
      <c r="J14" s="103"/>
      <c r="K14" s="27">
        <v>15</v>
      </c>
      <c r="L14" s="28"/>
      <c r="M14" s="28"/>
      <c r="N14" s="28"/>
      <c r="O14" s="80"/>
      <c r="P14" s="36"/>
      <c r="Q14" s="27"/>
      <c r="R14" s="28"/>
      <c r="S14" s="28"/>
      <c r="T14" s="28"/>
      <c r="U14" s="80"/>
      <c r="V14" s="91"/>
      <c r="W14" s="31"/>
      <c r="X14" s="31"/>
      <c r="Y14" s="31"/>
    </row>
    <row r="15" spans="1:25" s="9" customFormat="1" ht="24" customHeight="1">
      <c r="A15" s="15" t="s">
        <v>59</v>
      </c>
      <c r="B15" s="8" t="s">
        <v>62</v>
      </c>
      <c r="C15" s="7" t="s">
        <v>18</v>
      </c>
      <c r="D15" s="43"/>
      <c r="E15" s="7">
        <v>20</v>
      </c>
      <c r="F15" s="8">
        <v>2</v>
      </c>
      <c r="G15" s="7">
        <v>20</v>
      </c>
      <c r="H15" s="6"/>
      <c r="I15" s="6"/>
      <c r="J15" s="103"/>
      <c r="K15" s="27">
        <v>20</v>
      </c>
      <c r="L15" s="28"/>
      <c r="M15" s="28"/>
      <c r="N15" s="28"/>
      <c r="O15" s="82"/>
      <c r="P15" s="16"/>
      <c r="Q15" s="35"/>
      <c r="R15" s="18"/>
      <c r="S15" s="18"/>
      <c r="T15" s="18"/>
      <c r="U15" s="82"/>
      <c r="V15" s="93"/>
      <c r="W15" s="31"/>
      <c r="X15" s="31"/>
      <c r="Y15" s="31"/>
    </row>
    <row r="16" spans="1:25" s="9" customFormat="1" ht="24" customHeight="1">
      <c r="A16" s="63" t="s">
        <v>60</v>
      </c>
      <c r="B16" s="21" t="s">
        <v>63</v>
      </c>
      <c r="C16" s="239" t="s">
        <v>18</v>
      </c>
      <c r="D16" s="21"/>
      <c r="E16" s="239">
        <v>15</v>
      </c>
      <c r="F16" s="21">
        <v>2</v>
      </c>
      <c r="G16" s="239">
        <v>15</v>
      </c>
      <c r="H16" s="23"/>
      <c r="I16" s="23"/>
      <c r="J16" s="240"/>
      <c r="K16" s="241">
        <v>15</v>
      </c>
      <c r="L16" s="18"/>
      <c r="M16" s="18"/>
      <c r="N16" s="18"/>
      <c r="O16" s="18"/>
      <c r="P16" s="16"/>
      <c r="Q16" s="241"/>
      <c r="R16" s="18"/>
      <c r="S16" s="18"/>
      <c r="T16" s="18"/>
      <c r="U16" s="82"/>
      <c r="V16" s="93"/>
      <c r="W16" s="31"/>
      <c r="X16" s="31"/>
      <c r="Y16" s="31"/>
    </row>
    <row r="17" spans="1:25" s="9" customFormat="1" ht="15.75" customHeight="1">
      <c r="A17" s="291" t="s">
        <v>61</v>
      </c>
      <c r="B17" s="293" t="s">
        <v>64</v>
      </c>
      <c r="C17" s="385" t="s">
        <v>18</v>
      </c>
      <c r="D17" s="293"/>
      <c r="E17" s="385">
        <v>20</v>
      </c>
      <c r="F17" s="242">
        <v>1</v>
      </c>
      <c r="G17" s="295">
        <v>20</v>
      </c>
      <c r="H17" s="299"/>
      <c r="I17" s="299"/>
      <c r="J17" s="380"/>
      <c r="K17" s="383">
        <v>20</v>
      </c>
      <c r="L17" s="304"/>
      <c r="M17" s="304"/>
      <c r="N17" s="304"/>
      <c r="O17" s="304"/>
      <c r="P17" s="371"/>
      <c r="Q17" s="383"/>
      <c r="R17" s="304"/>
      <c r="S17" s="304"/>
      <c r="T17" s="304"/>
      <c r="U17" s="304"/>
      <c r="V17" s="369"/>
      <c r="W17" s="31"/>
      <c r="X17" s="31"/>
      <c r="Y17" s="31"/>
    </row>
    <row r="18" spans="1:25" s="9" customFormat="1">
      <c r="A18" s="292"/>
      <c r="B18" s="294"/>
      <c r="C18" s="386"/>
      <c r="D18" s="294"/>
      <c r="E18" s="386"/>
      <c r="F18" s="243">
        <v>2</v>
      </c>
      <c r="G18" s="296"/>
      <c r="H18" s="300"/>
      <c r="I18" s="300"/>
      <c r="J18" s="387"/>
      <c r="K18" s="384"/>
      <c r="L18" s="305"/>
      <c r="M18" s="305"/>
      <c r="N18" s="305"/>
      <c r="O18" s="305"/>
      <c r="P18" s="375"/>
      <c r="Q18" s="384"/>
      <c r="R18" s="305"/>
      <c r="S18" s="305"/>
      <c r="T18" s="305"/>
      <c r="U18" s="305"/>
      <c r="V18" s="382"/>
      <c r="W18" s="31"/>
      <c r="X18" s="31"/>
      <c r="Y18" s="31"/>
    </row>
    <row r="19" spans="1:25" s="9" customFormat="1" ht="12.75" customHeight="1">
      <c r="A19" s="291" t="s">
        <v>22</v>
      </c>
      <c r="B19" s="293" t="s">
        <v>118</v>
      </c>
      <c r="C19" s="295" t="s">
        <v>119</v>
      </c>
      <c r="D19" s="293"/>
      <c r="E19" s="295">
        <v>60</v>
      </c>
      <c r="F19" s="8">
        <v>3</v>
      </c>
      <c r="G19" s="295">
        <v>30</v>
      </c>
      <c r="H19" s="299"/>
      <c r="I19" s="299">
        <v>30</v>
      </c>
      <c r="J19" s="380"/>
      <c r="K19" s="317">
        <v>30</v>
      </c>
      <c r="L19" s="304">
        <v>30</v>
      </c>
      <c r="M19" s="304"/>
      <c r="N19" s="304"/>
      <c r="O19" s="304"/>
      <c r="P19" s="371"/>
      <c r="Q19" s="317"/>
      <c r="R19" s="304"/>
      <c r="S19" s="304"/>
      <c r="T19" s="304"/>
      <c r="U19" s="304"/>
      <c r="V19" s="369"/>
      <c r="W19" s="31"/>
      <c r="X19" s="31"/>
      <c r="Y19" s="31"/>
    </row>
    <row r="20" spans="1:25" s="9" customFormat="1" ht="13.5" customHeight="1" thickBot="1">
      <c r="A20" s="376"/>
      <c r="B20" s="377"/>
      <c r="C20" s="378"/>
      <c r="D20" s="377"/>
      <c r="E20" s="378"/>
      <c r="F20" s="8">
        <v>4</v>
      </c>
      <c r="G20" s="378"/>
      <c r="H20" s="379"/>
      <c r="I20" s="379"/>
      <c r="J20" s="381"/>
      <c r="K20" s="368"/>
      <c r="L20" s="356"/>
      <c r="M20" s="356"/>
      <c r="N20" s="356"/>
      <c r="O20" s="356"/>
      <c r="P20" s="372"/>
      <c r="Q20" s="368"/>
      <c r="R20" s="356"/>
      <c r="S20" s="356"/>
      <c r="T20" s="356"/>
      <c r="U20" s="356"/>
      <c r="V20" s="370"/>
      <c r="W20" s="31"/>
      <c r="X20" s="31"/>
      <c r="Y20" s="31"/>
    </row>
    <row r="21" spans="1:25" s="11" customFormat="1" ht="12.75" thickTop="1" thickBot="1">
      <c r="A21" s="50"/>
      <c r="B21" s="51"/>
      <c r="C21" s="141" t="s">
        <v>125</v>
      </c>
      <c r="D21" s="48" t="s">
        <v>65</v>
      </c>
      <c r="E21" s="47">
        <f>SUM(E10:E20)</f>
        <v>210</v>
      </c>
      <c r="F21" s="48">
        <f>SUM(F10:F20)</f>
        <v>23</v>
      </c>
      <c r="G21" s="47">
        <f>SUM(G10:G20)</f>
        <v>180</v>
      </c>
      <c r="H21" s="47"/>
      <c r="I21" s="47">
        <f>SUM(I10:I20)</f>
        <v>30</v>
      </c>
      <c r="J21" s="48"/>
      <c r="K21" s="47">
        <f>SUM(K10:K20)</f>
        <v>180</v>
      </c>
      <c r="L21" s="47">
        <f>SUM(L10:L20)</f>
        <v>30</v>
      </c>
      <c r="M21" s="47"/>
      <c r="N21" s="47"/>
      <c r="O21" s="84"/>
      <c r="P21" s="48"/>
      <c r="Q21" s="47"/>
      <c r="R21" s="49"/>
      <c r="S21" s="49"/>
      <c r="T21" s="49"/>
      <c r="U21" s="84"/>
      <c r="V21" s="95"/>
      <c r="W21" s="34"/>
      <c r="X21" s="34"/>
      <c r="Y21" s="34"/>
    </row>
    <row r="22" spans="1:25" ht="25.5" customHeight="1" thickTop="1">
      <c r="A22" s="54" t="s">
        <v>67</v>
      </c>
      <c r="B22" s="64" t="s">
        <v>76</v>
      </c>
      <c r="C22" s="44"/>
      <c r="D22" s="45"/>
      <c r="E22" s="44"/>
      <c r="F22" s="45"/>
      <c r="G22" s="44"/>
      <c r="H22" s="46"/>
      <c r="I22" s="46"/>
      <c r="J22" s="62"/>
      <c r="K22" s="44"/>
      <c r="L22" s="46"/>
      <c r="M22" s="61"/>
      <c r="N22" s="46"/>
      <c r="O22" s="79"/>
      <c r="P22" s="62"/>
      <c r="Q22" s="44"/>
      <c r="R22" s="46"/>
      <c r="S22" s="61"/>
      <c r="T22" s="46"/>
      <c r="U22" s="79"/>
      <c r="V22" s="94"/>
    </row>
    <row r="23" spans="1:25" s="25" customFormat="1">
      <c r="A23" s="13" t="s">
        <v>68</v>
      </c>
      <c r="B23" s="8" t="s">
        <v>31</v>
      </c>
      <c r="C23" s="7"/>
      <c r="D23" s="8" t="s">
        <v>15</v>
      </c>
      <c r="E23" s="7">
        <v>30</v>
      </c>
      <c r="F23" s="8">
        <v>2</v>
      </c>
      <c r="G23" s="7">
        <v>30</v>
      </c>
      <c r="H23" s="6"/>
      <c r="I23" s="6"/>
      <c r="J23" s="8"/>
      <c r="K23" s="27"/>
      <c r="L23" s="28"/>
      <c r="M23" s="27"/>
      <c r="N23" s="27">
        <v>30</v>
      </c>
      <c r="O23" s="80"/>
      <c r="P23" s="36"/>
      <c r="Q23" s="27"/>
      <c r="R23" s="28"/>
      <c r="S23" s="28"/>
      <c r="T23" s="28"/>
      <c r="U23" s="80"/>
      <c r="V23" s="90"/>
      <c r="W23" s="30"/>
      <c r="X23" s="30"/>
      <c r="Y23" s="30"/>
    </row>
    <row r="24" spans="1:25" s="25" customFormat="1">
      <c r="A24" s="13" t="s">
        <v>69</v>
      </c>
      <c r="B24" s="8" t="s">
        <v>32</v>
      </c>
      <c r="C24" s="7" t="s">
        <v>18</v>
      </c>
      <c r="D24" s="8"/>
      <c r="E24" s="7">
        <v>30</v>
      </c>
      <c r="F24" s="8">
        <v>2</v>
      </c>
      <c r="G24" s="7">
        <v>30</v>
      </c>
      <c r="H24" s="6"/>
      <c r="I24" s="6"/>
      <c r="J24" s="8"/>
      <c r="K24" s="27">
        <v>30</v>
      </c>
      <c r="L24" s="19"/>
      <c r="M24" s="24"/>
      <c r="N24" s="27"/>
      <c r="O24" s="83"/>
      <c r="P24" s="40"/>
      <c r="Q24" s="24"/>
      <c r="R24" s="19"/>
      <c r="S24" s="19"/>
      <c r="T24" s="19"/>
      <c r="U24" s="85"/>
      <c r="V24" s="90"/>
      <c r="W24" s="30"/>
      <c r="X24" s="30"/>
      <c r="Y24" s="30"/>
    </row>
    <row r="25" spans="1:25" s="25" customFormat="1">
      <c r="A25" s="13" t="s">
        <v>70</v>
      </c>
      <c r="B25" s="8" t="s">
        <v>33</v>
      </c>
      <c r="C25" s="7"/>
      <c r="D25" s="8" t="s">
        <v>18</v>
      </c>
      <c r="E25" s="7">
        <v>20</v>
      </c>
      <c r="F25" s="8">
        <v>4</v>
      </c>
      <c r="G25" s="7"/>
      <c r="H25" s="6"/>
      <c r="I25" s="6">
        <v>20</v>
      </c>
      <c r="J25" s="8"/>
      <c r="K25" s="27"/>
      <c r="L25" s="19"/>
      <c r="M25" s="24"/>
      <c r="N25" s="27"/>
      <c r="O25" s="83">
        <v>20</v>
      </c>
      <c r="P25" s="40"/>
      <c r="Q25" s="24"/>
      <c r="R25" s="19"/>
      <c r="S25" s="19"/>
      <c r="T25" s="19"/>
      <c r="U25" s="85"/>
      <c r="V25" s="90"/>
      <c r="W25" s="30"/>
      <c r="X25" s="30"/>
      <c r="Y25" s="30"/>
    </row>
    <row r="26" spans="1:25" s="25" customFormat="1">
      <c r="A26" s="63" t="s">
        <v>71</v>
      </c>
      <c r="B26" s="21" t="s">
        <v>34</v>
      </c>
      <c r="C26" s="22"/>
      <c r="D26" s="21" t="s">
        <v>18</v>
      </c>
      <c r="E26" s="22">
        <v>20</v>
      </c>
      <c r="F26" s="21">
        <v>4</v>
      </c>
      <c r="G26" s="22"/>
      <c r="H26" s="23"/>
      <c r="I26" s="23">
        <v>20</v>
      </c>
      <c r="J26" s="21"/>
      <c r="K26" s="35"/>
      <c r="L26" s="39"/>
      <c r="M26" s="41"/>
      <c r="N26" s="27"/>
      <c r="O26" s="80">
        <v>20</v>
      </c>
      <c r="P26" s="40"/>
      <c r="Q26" s="41"/>
      <c r="R26" s="39"/>
      <c r="S26" s="39"/>
      <c r="T26" s="39"/>
      <c r="U26" s="81"/>
      <c r="V26" s="90"/>
      <c r="W26" s="30"/>
      <c r="X26" s="30"/>
      <c r="Y26" s="30"/>
    </row>
    <row r="27" spans="1:25" s="25" customFormat="1">
      <c r="A27" s="63" t="s">
        <v>72</v>
      </c>
      <c r="B27" s="21" t="s">
        <v>35</v>
      </c>
      <c r="C27" s="22"/>
      <c r="D27" s="271" t="s">
        <v>18</v>
      </c>
      <c r="E27" s="22">
        <v>20</v>
      </c>
      <c r="F27" s="21">
        <v>2</v>
      </c>
      <c r="G27" s="22">
        <v>20</v>
      </c>
      <c r="H27" s="23"/>
      <c r="I27" s="23"/>
      <c r="J27" s="21"/>
      <c r="K27" s="35"/>
      <c r="L27" s="39"/>
      <c r="M27" s="41"/>
      <c r="N27" s="27">
        <v>20</v>
      </c>
      <c r="O27" s="81"/>
      <c r="P27" s="40"/>
      <c r="Q27" s="27"/>
      <c r="R27" s="28"/>
      <c r="S27" s="39"/>
      <c r="T27" s="39"/>
      <c r="U27" s="81"/>
      <c r="V27" s="90"/>
      <c r="W27" s="30"/>
      <c r="X27" s="30"/>
      <c r="Y27" s="30"/>
    </row>
    <row r="28" spans="1:25" s="25" customFormat="1">
      <c r="A28" s="63" t="s">
        <v>73</v>
      </c>
      <c r="B28" s="21" t="s">
        <v>77</v>
      </c>
      <c r="C28" s="22"/>
      <c r="D28" s="271" t="s">
        <v>18</v>
      </c>
      <c r="E28" s="22">
        <v>30</v>
      </c>
      <c r="F28" s="21">
        <v>4</v>
      </c>
      <c r="G28" s="22"/>
      <c r="H28" s="23"/>
      <c r="I28" s="23">
        <v>30</v>
      </c>
      <c r="J28" s="21"/>
      <c r="K28" s="35"/>
      <c r="L28" s="59"/>
      <c r="M28" s="37"/>
      <c r="N28" s="42"/>
      <c r="O28" s="87">
        <v>30</v>
      </c>
      <c r="P28" s="40"/>
      <c r="Q28" s="42"/>
      <c r="R28" s="149"/>
      <c r="S28" s="59"/>
      <c r="T28" s="59"/>
      <c r="U28" s="86"/>
      <c r="V28" s="90"/>
      <c r="W28" s="30"/>
      <c r="X28" s="30"/>
      <c r="Y28" s="30"/>
    </row>
    <row r="29" spans="1:25" s="25" customFormat="1">
      <c r="A29" s="63" t="s">
        <v>74</v>
      </c>
      <c r="B29" s="21" t="s">
        <v>36</v>
      </c>
      <c r="C29" s="272" t="s">
        <v>18</v>
      </c>
      <c r="D29" s="271"/>
      <c r="E29" s="22">
        <v>20</v>
      </c>
      <c r="F29" s="21">
        <v>5</v>
      </c>
      <c r="G29" s="22"/>
      <c r="H29" s="23"/>
      <c r="I29" s="23">
        <v>20</v>
      </c>
      <c r="J29" s="21"/>
      <c r="K29" s="35"/>
      <c r="L29" s="151"/>
      <c r="M29" s="152"/>
      <c r="N29" s="35"/>
      <c r="O29" s="153"/>
      <c r="P29" s="154"/>
      <c r="Q29" s="35"/>
      <c r="R29" s="18">
        <v>20</v>
      </c>
      <c r="S29" s="151"/>
      <c r="T29" s="151"/>
      <c r="U29" s="153"/>
      <c r="V29" s="96"/>
      <c r="W29" s="30"/>
      <c r="X29" s="30"/>
      <c r="Y29" s="30"/>
    </row>
    <row r="30" spans="1:25" s="25" customFormat="1" ht="23.25" thickBot="1">
      <c r="A30" s="155" t="s">
        <v>75</v>
      </c>
      <c r="B30" s="112" t="s">
        <v>78</v>
      </c>
      <c r="C30" s="113"/>
      <c r="D30" s="112" t="s">
        <v>18</v>
      </c>
      <c r="E30" s="113">
        <v>25</v>
      </c>
      <c r="F30" s="112">
        <v>4</v>
      </c>
      <c r="G30" s="113"/>
      <c r="H30" s="156"/>
      <c r="I30" s="114">
        <v>25</v>
      </c>
      <c r="J30" s="112"/>
      <c r="K30" s="115"/>
      <c r="L30" s="116"/>
      <c r="M30" s="117"/>
      <c r="N30" s="157"/>
      <c r="O30" s="116"/>
      <c r="P30" s="118"/>
      <c r="Q30" s="115"/>
      <c r="R30" s="157"/>
      <c r="S30" s="116"/>
      <c r="T30" s="158"/>
      <c r="U30" s="150">
        <v>25</v>
      </c>
      <c r="V30" s="159"/>
      <c r="W30" s="30"/>
      <c r="X30" s="30"/>
      <c r="Y30" s="30"/>
    </row>
    <row r="31" spans="1:25" s="25" customFormat="1" ht="14.25" customHeight="1" thickTop="1" thickBot="1">
      <c r="A31" s="265"/>
      <c r="B31" s="109"/>
      <c r="C31" s="266" t="s">
        <v>65</v>
      </c>
      <c r="D31" s="267" t="s">
        <v>131</v>
      </c>
      <c r="E31" s="266">
        <f>SUM(E23:E30)</f>
        <v>195</v>
      </c>
      <c r="F31" s="268">
        <f>SUM(F23:F30)</f>
        <v>27</v>
      </c>
      <c r="G31" s="266">
        <f>SUM(G23:G30)</f>
        <v>80</v>
      </c>
      <c r="H31" s="233"/>
      <c r="I31" s="233">
        <f>SUM(I23:I30)</f>
        <v>115</v>
      </c>
      <c r="J31" s="268"/>
      <c r="K31" s="266">
        <f>SUM(K23:K30)</f>
        <v>30</v>
      </c>
      <c r="L31" s="268"/>
      <c r="M31" s="233"/>
      <c r="N31" s="268">
        <f>SUM(N23:N30)</f>
        <v>50</v>
      </c>
      <c r="O31" s="233">
        <f>SUM(O23:O30)</f>
        <v>70</v>
      </c>
      <c r="P31" s="269"/>
      <c r="Q31" s="266"/>
      <c r="R31" s="268">
        <f>SUM(R23:R30)</f>
        <v>20</v>
      </c>
      <c r="S31" s="233"/>
      <c r="T31" s="268"/>
      <c r="U31" s="233">
        <f>SUM(U23:U30)</f>
        <v>25</v>
      </c>
      <c r="V31" s="270"/>
      <c r="W31" s="30"/>
      <c r="X31" s="30"/>
      <c r="Y31" s="30"/>
    </row>
    <row r="32" spans="1:25" s="25" customFormat="1" ht="11.25" hidden="1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6"/>
      <c r="W32" s="30"/>
      <c r="X32" s="30"/>
      <c r="Y32" s="30"/>
    </row>
    <row r="33" spans="1:25" s="25" customFormat="1" ht="11.25" hidden="1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6"/>
      <c r="W33" s="30"/>
      <c r="X33" s="30"/>
      <c r="Y33" s="30"/>
    </row>
    <row r="34" spans="1:25" s="25" customFormat="1" ht="18" customHeight="1" thickTop="1">
      <c r="A34" s="319" t="s">
        <v>25</v>
      </c>
      <c r="B34" s="321" t="s">
        <v>37</v>
      </c>
      <c r="C34" s="120" t="s">
        <v>38</v>
      </c>
      <c r="D34" s="121"/>
      <c r="E34" s="120">
        <v>30</v>
      </c>
      <c r="F34" s="121">
        <v>5</v>
      </c>
      <c r="G34" s="120"/>
      <c r="H34" s="122"/>
      <c r="I34" s="122"/>
      <c r="J34" s="123">
        <v>30</v>
      </c>
      <c r="K34" s="124"/>
      <c r="L34" s="125"/>
      <c r="M34" s="125">
        <v>30</v>
      </c>
      <c r="N34" s="125"/>
      <c r="O34" s="126"/>
      <c r="P34" s="127"/>
      <c r="Q34" s="128"/>
      <c r="R34" s="129"/>
      <c r="S34" s="129"/>
      <c r="T34" s="129"/>
      <c r="U34" s="130"/>
      <c r="V34" s="101"/>
      <c r="W34" s="30"/>
      <c r="X34" s="30"/>
      <c r="Y34" s="30"/>
    </row>
    <row r="35" spans="1:25" s="25" customFormat="1">
      <c r="A35" s="320"/>
      <c r="B35" s="322"/>
      <c r="C35" s="67"/>
      <c r="D35" s="66" t="s">
        <v>38</v>
      </c>
      <c r="E35" s="67">
        <v>30</v>
      </c>
      <c r="F35" s="66">
        <v>5</v>
      </c>
      <c r="G35" s="67"/>
      <c r="H35" s="67"/>
      <c r="I35" s="67"/>
      <c r="J35" s="105">
        <v>30</v>
      </c>
      <c r="K35" s="42"/>
      <c r="L35" s="42"/>
      <c r="M35" s="42"/>
      <c r="N35" s="42"/>
      <c r="O35" s="87"/>
      <c r="P35" s="106">
        <v>30</v>
      </c>
      <c r="Q35" s="37"/>
      <c r="R35" s="59"/>
      <c r="S35" s="59"/>
      <c r="T35" s="59"/>
      <c r="U35" s="86"/>
      <c r="V35" s="107"/>
      <c r="W35" s="30"/>
      <c r="X35" s="30"/>
      <c r="Y35" s="30"/>
    </row>
    <row r="36" spans="1:25" s="25" customFormat="1" ht="12" customHeight="1">
      <c r="A36" s="320"/>
      <c r="B36" s="322"/>
      <c r="C36" s="7" t="s">
        <v>38</v>
      </c>
      <c r="D36" s="8"/>
      <c r="E36" s="7">
        <v>30</v>
      </c>
      <c r="F36" s="8">
        <v>5</v>
      </c>
      <c r="G36" s="7"/>
      <c r="H36" s="7"/>
      <c r="I36" s="7"/>
      <c r="J36" s="103">
        <v>30</v>
      </c>
      <c r="K36" s="27"/>
      <c r="L36" s="27"/>
      <c r="M36" s="27"/>
      <c r="N36" s="27"/>
      <c r="O36" s="80"/>
      <c r="P36" s="36"/>
      <c r="Q36" s="41"/>
      <c r="R36" s="39"/>
      <c r="S36" s="28">
        <v>30</v>
      </c>
      <c r="T36" s="39"/>
      <c r="U36" s="81"/>
      <c r="V36" s="90"/>
      <c r="W36" s="30"/>
      <c r="X36" s="30"/>
      <c r="Y36" s="30"/>
    </row>
    <row r="37" spans="1:25" s="25" customFormat="1" ht="12" customHeight="1" thickBot="1">
      <c r="A37" s="320"/>
      <c r="B37" s="322"/>
      <c r="C37" s="67"/>
      <c r="D37" s="251" t="s">
        <v>38</v>
      </c>
      <c r="E37" s="67">
        <v>30</v>
      </c>
      <c r="F37" s="251">
        <v>5</v>
      </c>
      <c r="G37" s="67"/>
      <c r="H37" s="67"/>
      <c r="I37" s="67"/>
      <c r="J37" s="105">
        <v>30</v>
      </c>
      <c r="K37" s="42"/>
      <c r="L37" s="42"/>
      <c r="M37" s="42"/>
      <c r="N37" s="42"/>
      <c r="O37" s="87"/>
      <c r="P37" s="106"/>
      <c r="Q37" s="37"/>
      <c r="R37" s="59"/>
      <c r="S37" s="59"/>
      <c r="T37" s="59"/>
      <c r="U37" s="86"/>
      <c r="V37" s="253">
        <v>30</v>
      </c>
      <c r="W37" s="30"/>
      <c r="X37" s="30"/>
      <c r="Y37" s="30"/>
    </row>
    <row r="38" spans="1:25" s="25" customFormat="1" ht="13.5" customHeight="1" thickTop="1" thickBot="1">
      <c r="A38" s="230"/>
      <c r="B38" s="109"/>
      <c r="C38" s="231" t="s">
        <v>132</v>
      </c>
      <c r="D38" s="232" t="s">
        <v>132</v>
      </c>
      <c r="E38" s="231">
        <f>SUM(E34:E37)</f>
        <v>120</v>
      </c>
      <c r="F38" s="232">
        <f>SUM(F34:F37)</f>
        <v>20</v>
      </c>
      <c r="G38" s="231"/>
      <c r="H38" s="231"/>
      <c r="I38" s="231"/>
      <c r="J38" s="234">
        <f>SUM(J34:J37)</f>
        <v>120</v>
      </c>
      <c r="K38" s="235"/>
      <c r="L38" s="235"/>
      <c r="M38" s="255">
        <f>SUM(M34:M37)</f>
        <v>30</v>
      </c>
      <c r="N38" s="235"/>
      <c r="O38" s="256"/>
      <c r="P38" s="237">
        <f>SUM(P34:P37)</f>
        <v>30</v>
      </c>
      <c r="Q38" s="228"/>
      <c r="R38" s="235"/>
      <c r="S38" s="229">
        <f>SUM(S34:S37)</f>
        <v>30</v>
      </c>
      <c r="T38" s="229"/>
      <c r="U38" s="257"/>
      <c r="V38" s="238">
        <f>SUM(V34:V37)</f>
        <v>30</v>
      </c>
      <c r="W38" s="30"/>
      <c r="X38" s="30"/>
      <c r="Y38" s="30"/>
    </row>
    <row r="39" spans="1:25" s="25" customFormat="1" ht="17.25" customHeight="1" thickTop="1">
      <c r="A39" s="258" t="s">
        <v>120</v>
      </c>
      <c r="B39" s="121" t="s">
        <v>127</v>
      </c>
      <c r="C39" s="259"/>
      <c r="D39" s="121" t="s">
        <v>15</v>
      </c>
      <c r="E39" s="120">
        <v>30</v>
      </c>
      <c r="F39" s="121">
        <v>5</v>
      </c>
      <c r="G39" s="120"/>
      <c r="H39" s="120"/>
      <c r="I39" s="120">
        <v>30</v>
      </c>
      <c r="J39" s="260"/>
      <c r="K39" s="261"/>
      <c r="L39" s="129"/>
      <c r="M39" s="262"/>
      <c r="N39" s="261"/>
      <c r="O39" s="125">
        <v>30</v>
      </c>
      <c r="P39" s="263"/>
      <c r="Q39" s="261"/>
      <c r="R39" s="129"/>
      <c r="S39" s="128"/>
      <c r="T39" s="130"/>
      <c r="U39" s="129"/>
      <c r="V39" s="264"/>
      <c r="W39" s="254"/>
      <c r="X39" s="30"/>
      <c r="Y39" s="30"/>
    </row>
    <row r="40" spans="1:25" s="25" customFormat="1">
      <c r="A40" s="13" t="s">
        <v>121</v>
      </c>
      <c r="B40" s="8" t="s">
        <v>128</v>
      </c>
      <c r="C40" s="7"/>
      <c r="D40" s="8" t="s">
        <v>38</v>
      </c>
      <c r="E40" s="7">
        <v>25</v>
      </c>
      <c r="F40" s="8">
        <v>1</v>
      </c>
      <c r="G40" s="7"/>
      <c r="H40" s="6"/>
      <c r="I40" s="6">
        <v>25</v>
      </c>
      <c r="J40" s="227"/>
      <c r="K40" s="41"/>
      <c r="L40" s="39"/>
      <c r="M40" s="225"/>
      <c r="N40" s="39"/>
      <c r="O40" s="39"/>
      <c r="P40" s="40"/>
      <c r="Q40" s="41"/>
      <c r="R40" s="39"/>
      <c r="S40" s="39"/>
      <c r="T40" s="39"/>
      <c r="U40" s="28">
        <v>25</v>
      </c>
      <c r="V40" s="226"/>
      <c r="W40" s="30"/>
      <c r="X40" s="30"/>
      <c r="Y40" s="30"/>
    </row>
    <row r="41" spans="1:25" s="25" customFormat="1">
      <c r="A41" s="274" t="s">
        <v>134</v>
      </c>
      <c r="B41" s="275" t="s">
        <v>129</v>
      </c>
      <c r="C41" s="67" t="s">
        <v>65</v>
      </c>
      <c r="D41" s="275" t="s">
        <v>66</v>
      </c>
      <c r="E41" s="67">
        <v>110</v>
      </c>
      <c r="F41" s="147">
        <v>10</v>
      </c>
      <c r="G41" s="67">
        <v>70</v>
      </c>
      <c r="H41" s="67"/>
      <c r="I41" s="67">
        <v>40</v>
      </c>
      <c r="J41" s="218"/>
      <c r="K41" s="17"/>
      <c r="L41" s="151"/>
      <c r="M41" s="219"/>
      <c r="N41" s="244">
        <v>30</v>
      </c>
      <c r="O41" s="246"/>
      <c r="P41" s="245"/>
      <c r="Q41" s="244">
        <v>20</v>
      </c>
      <c r="R41" s="246">
        <v>20</v>
      </c>
      <c r="S41" s="42"/>
      <c r="T41" s="87">
        <v>20</v>
      </c>
      <c r="U41" s="246">
        <v>20</v>
      </c>
      <c r="V41" s="220"/>
      <c r="W41" s="30"/>
      <c r="X41" s="30"/>
      <c r="Y41" s="30"/>
    </row>
    <row r="42" spans="1:25" s="25" customFormat="1" ht="12.75" customHeight="1">
      <c r="A42" s="291" t="s">
        <v>122</v>
      </c>
      <c r="B42" s="293" t="s">
        <v>130</v>
      </c>
      <c r="C42" s="295" t="s">
        <v>38</v>
      </c>
      <c r="D42" s="293" t="s">
        <v>38</v>
      </c>
      <c r="E42" s="295">
        <v>120</v>
      </c>
      <c r="F42" s="247">
        <v>2</v>
      </c>
      <c r="G42" s="295">
        <v>120</v>
      </c>
      <c r="H42" s="299"/>
      <c r="I42" s="299"/>
      <c r="J42" s="389"/>
      <c r="K42" s="362"/>
      <c r="L42" s="364"/>
      <c r="M42" s="366"/>
      <c r="N42" s="304">
        <v>60</v>
      </c>
      <c r="O42" s="304"/>
      <c r="P42" s="371"/>
      <c r="Q42" s="317">
        <v>60</v>
      </c>
      <c r="R42" s="304"/>
      <c r="S42" s="304"/>
      <c r="T42" s="304"/>
      <c r="U42" s="304"/>
      <c r="V42" s="373"/>
      <c r="W42" s="30"/>
      <c r="X42" s="30"/>
      <c r="Y42" s="30"/>
    </row>
    <row r="43" spans="1:25" s="25" customFormat="1" ht="12" thickBot="1">
      <c r="A43" s="376"/>
      <c r="B43" s="377"/>
      <c r="C43" s="378"/>
      <c r="D43" s="377"/>
      <c r="E43" s="378"/>
      <c r="F43" s="112">
        <v>2</v>
      </c>
      <c r="G43" s="378"/>
      <c r="H43" s="379"/>
      <c r="I43" s="379"/>
      <c r="J43" s="390"/>
      <c r="K43" s="363"/>
      <c r="L43" s="365"/>
      <c r="M43" s="367"/>
      <c r="N43" s="356"/>
      <c r="O43" s="356"/>
      <c r="P43" s="372"/>
      <c r="Q43" s="368"/>
      <c r="R43" s="356"/>
      <c r="S43" s="356"/>
      <c r="T43" s="356"/>
      <c r="U43" s="356"/>
      <c r="V43" s="374"/>
      <c r="W43" s="30"/>
      <c r="X43" s="30"/>
      <c r="Y43" s="30"/>
    </row>
    <row r="44" spans="1:25" s="25" customFormat="1" ht="19.5" thickTop="1" thickBot="1">
      <c r="A44" s="230"/>
      <c r="B44" s="109"/>
      <c r="C44" s="231" t="s">
        <v>133</v>
      </c>
      <c r="D44" s="277" t="s">
        <v>141</v>
      </c>
      <c r="E44" s="231">
        <f>SUM(E39:E43)</f>
        <v>285</v>
      </c>
      <c r="F44" s="232">
        <f>SUM(F39:F43)</f>
        <v>20</v>
      </c>
      <c r="G44" s="231">
        <f>SUM(G39:G43)</f>
        <v>190</v>
      </c>
      <c r="H44" s="233"/>
      <c r="I44" s="233">
        <f>SUM(I39:I43)</f>
        <v>95</v>
      </c>
      <c r="J44" s="234"/>
      <c r="K44" s="235"/>
      <c r="L44" s="229"/>
      <c r="M44" s="236"/>
      <c r="N44" s="229">
        <f>SUM(N39:N43)</f>
        <v>90</v>
      </c>
      <c r="O44" s="229">
        <f>SUM(O39:O43)</f>
        <v>30</v>
      </c>
      <c r="P44" s="237"/>
      <c r="Q44" s="235">
        <f>SUM(Q39:Q43)</f>
        <v>80</v>
      </c>
      <c r="R44" s="229">
        <f>SUM(R39:R43)</f>
        <v>20</v>
      </c>
      <c r="S44" s="229"/>
      <c r="T44" s="229">
        <f>SUM(T39:T43)</f>
        <v>20</v>
      </c>
      <c r="U44" s="229">
        <f>SUM(U39:U43)</f>
        <v>45</v>
      </c>
      <c r="V44" s="238"/>
      <c r="W44" s="30"/>
      <c r="X44" s="30"/>
      <c r="Y44" s="30"/>
    </row>
    <row r="45" spans="1:25" s="25" customFormat="1" ht="14.25" customHeight="1" thickTop="1" thickBot="1">
      <c r="A45" s="108"/>
      <c r="B45" s="148"/>
      <c r="C45" s="131"/>
      <c r="D45" s="148"/>
      <c r="E45" s="131"/>
      <c r="F45" s="148"/>
      <c r="G45" s="131"/>
      <c r="H45" s="131"/>
      <c r="I45" s="131"/>
      <c r="J45" s="104"/>
      <c r="K45" s="221"/>
      <c r="L45" s="221"/>
      <c r="M45" s="132"/>
      <c r="N45" s="221"/>
      <c r="O45" s="221"/>
      <c r="P45" s="222"/>
      <c r="Q45" s="223"/>
      <c r="R45" s="221"/>
      <c r="S45" s="132"/>
      <c r="T45" s="133"/>
      <c r="U45" s="221"/>
      <c r="V45" s="224"/>
      <c r="W45" s="30"/>
      <c r="X45" s="30"/>
      <c r="Y45" s="30"/>
    </row>
    <row r="46" spans="1:25" s="29" customFormat="1" ht="14.25" customHeight="1" thickTop="1">
      <c r="A46" s="166" t="s">
        <v>39</v>
      </c>
      <c r="B46" s="167"/>
      <c r="C46" s="168"/>
      <c r="D46" s="189"/>
      <c r="E46" s="168">
        <f>SUM(E21,E31,E38,E44)</f>
        <v>810</v>
      </c>
      <c r="F46" s="189"/>
      <c r="G46" s="168">
        <f>SUM(G21,G31,G38,G44)</f>
        <v>450</v>
      </c>
      <c r="H46" s="168"/>
      <c r="I46" s="168">
        <f>SUM(I21,I31,I38,I44)</f>
        <v>240</v>
      </c>
      <c r="J46" s="169">
        <f>SUM(J21,J31,J38)</f>
        <v>120</v>
      </c>
      <c r="K46" s="357">
        <f>SUM(K21:M21,K31:M31,K38:M38,K44:M44)</f>
        <v>270</v>
      </c>
      <c r="L46" s="358"/>
      <c r="M46" s="359"/>
      <c r="N46" s="360">
        <f>SUM(N21:P21,N31:P31,N38:P38,N44:P44)</f>
        <v>270</v>
      </c>
      <c r="O46" s="358"/>
      <c r="P46" s="361"/>
      <c r="Q46" s="357">
        <f>SUM(Q21:S21,Q31:S31,Q38:S38,Q44:S44)</f>
        <v>150</v>
      </c>
      <c r="R46" s="358"/>
      <c r="S46" s="359"/>
      <c r="T46" s="360">
        <f>SUM(T21:V21,T31:V31,T38:V38,T44:V44)</f>
        <v>120</v>
      </c>
      <c r="U46" s="358"/>
      <c r="V46" s="361"/>
      <c r="W46" s="34"/>
      <c r="X46" s="34"/>
      <c r="Y46" s="34"/>
    </row>
    <row r="47" spans="1:25" s="29" customFormat="1" ht="14.25" customHeight="1">
      <c r="A47" s="170" t="s">
        <v>45</v>
      </c>
      <c r="B47" s="171"/>
      <c r="C47" s="172"/>
      <c r="D47" s="173"/>
      <c r="E47" s="174"/>
      <c r="F47" s="173">
        <f>SUM(F21,F31,F38:F40,F42:F43)</f>
        <v>80</v>
      </c>
      <c r="G47" s="175"/>
      <c r="H47" s="175"/>
      <c r="I47" s="175"/>
      <c r="J47" s="176"/>
      <c r="K47" s="286">
        <f>SUM(F10:F20,F24,F34)</f>
        <v>30</v>
      </c>
      <c r="L47" s="284"/>
      <c r="M47" s="287"/>
      <c r="N47" s="283">
        <f>SUM(F23,F25:F28,F35,F39,F42)</f>
        <v>28</v>
      </c>
      <c r="O47" s="284"/>
      <c r="P47" s="285"/>
      <c r="Q47" s="286">
        <f>SUM(F29,F36,F43)</f>
        <v>12</v>
      </c>
      <c r="R47" s="284"/>
      <c r="S47" s="287"/>
      <c r="T47" s="283">
        <f>SUM(F30,F37,F40)</f>
        <v>10</v>
      </c>
      <c r="U47" s="284"/>
      <c r="V47" s="285"/>
      <c r="W47" s="34"/>
      <c r="X47" s="34"/>
      <c r="Y47" s="34"/>
    </row>
    <row r="48" spans="1:25" s="29" customFormat="1" ht="14.25" customHeight="1">
      <c r="A48" s="170" t="s">
        <v>123</v>
      </c>
      <c r="B48" s="171"/>
      <c r="C48" s="249"/>
      <c r="D48" s="173"/>
      <c r="E48" s="249"/>
      <c r="F48" s="173">
        <f>SUM(F41)</f>
        <v>10</v>
      </c>
      <c r="G48" s="248"/>
      <c r="H48" s="248"/>
      <c r="I48" s="248"/>
      <c r="J48" s="250"/>
      <c r="K48" s="286"/>
      <c r="L48" s="284"/>
      <c r="M48" s="287"/>
      <c r="N48" s="283">
        <v>2</v>
      </c>
      <c r="O48" s="284"/>
      <c r="P48" s="285"/>
      <c r="Q48" s="286">
        <v>4</v>
      </c>
      <c r="R48" s="284"/>
      <c r="S48" s="287"/>
      <c r="T48" s="283">
        <v>4</v>
      </c>
      <c r="U48" s="284"/>
      <c r="V48" s="285"/>
      <c r="W48" s="34"/>
      <c r="X48" s="34"/>
      <c r="Y48" s="34"/>
    </row>
    <row r="49" spans="1:25" s="29" customFormat="1" ht="14.25" customHeight="1" thickBot="1">
      <c r="A49" s="177" t="s">
        <v>50</v>
      </c>
      <c r="B49" s="178"/>
      <c r="C49" s="179">
        <v>2</v>
      </c>
      <c r="D49" s="180">
        <v>2</v>
      </c>
      <c r="E49" s="179"/>
      <c r="F49" s="180"/>
      <c r="G49" s="181"/>
      <c r="H49" s="181"/>
      <c r="I49" s="181"/>
      <c r="J49" s="182"/>
      <c r="K49" s="181"/>
      <c r="L49" s="181">
        <v>2</v>
      </c>
      <c r="M49" s="179"/>
      <c r="N49" s="181"/>
      <c r="O49" s="181">
        <v>2</v>
      </c>
      <c r="P49" s="182"/>
      <c r="Q49" s="183"/>
      <c r="R49" s="181"/>
      <c r="S49" s="181"/>
      <c r="T49" s="181"/>
      <c r="U49" s="181"/>
      <c r="V49" s="182"/>
      <c r="W49" s="34"/>
      <c r="X49" s="34"/>
      <c r="Y49" s="34"/>
    </row>
    <row r="50" spans="1:25" s="29" customFormat="1" ht="14.25" customHeight="1" thickTop="1" thickBot="1">
      <c r="A50" s="393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5"/>
      <c r="W50" s="34"/>
      <c r="X50" s="34"/>
      <c r="Y50" s="34"/>
    </row>
    <row r="51" spans="1:25" s="1" customFormat="1" ht="24" customHeight="1" thickTop="1">
      <c r="A51" s="323" t="s">
        <v>23</v>
      </c>
      <c r="B51" s="396"/>
      <c r="C51" s="399" t="s">
        <v>0</v>
      </c>
      <c r="D51" s="400"/>
      <c r="E51" s="401" t="s">
        <v>13</v>
      </c>
      <c r="F51" s="309" t="s">
        <v>1</v>
      </c>
      <c r="G51" s="312" t="s">
        <v>2</v>
      </c>
      <c r="H51" s="313"/>
      <c r="I51" s="313"/>
      <c r="J51" s="314"/>
      <c r="K51" s="313" t="s">
        <v>16</v>
      </c>
      <c r="L51" s="313"/>
      <c r="M51" s="313"/>
      <c r="N51" s="313"/>
      <c r="O51" s="313"/>
      <c r="P51" s="314"/>
      <c r="Q51" s="312" t="s">
        <v>17</v>
      </c>
      <c r="R51" s="313"/>
      <c r="S51" s="313"/>
      <c r="T51" s="313"/>
      <c r="U51" s="313"/>
      <c r="V51" s="314"/>
      <c r="W51" s="33"/>
      <c r="X51" s="33"/>
      <c r="Y51" s="33"/>
    </row>
    <row r="52" spans="1:25" s="1" customFormat="1" ht="12" customHeight="1">
      <c r="A52" s="324"/>
      <c r="B52" s="397"/>
      <c r="C52" s="326" t="s">
        <v>8</v>
      </c>
      <c r="D52" s="328" t="s">
        <v>7</v>
      </c>
      <c r="E52" s="346"/>
      <c r="F52" s="310"/>
      <c r="G52" s="339" t="s">
        <v>3</v>
      </c>
      <c r="H52" s="341" t="s">
        <v>4</v>
      </c>
      <c r="I52" s="353" t="s">
        <v>5</v>
      </c>
      <c r="J52" s="351" t="s">
        <v>6</v>
      </c>
      <c r="K52" s="302" t="s">
        <v>9</v>
      </c>
      <c r="L52" s="302"/>
      <c r="M52" s="338"/>
      <c r="N52" s="301" t="s">
        <v>10</v>
      </c>
      <c r="O52" s="302"/>
      <c r="P52" s="303"/>
      <c r="Q52" s="343" t="s">
        <v>11</v>
      </c>
      <c r="R52" s="302"/>
      <c r="S52" s="338"/>
      <c r="T52" s="301" t="s">
        <v>12</v>
      </c>
      <c r="U52" s="302"/>
      <c r="V52" s="303"/>
      <c r="W52" s="33"/>
      <c r="X52" s="33"/>
      <c r="Y52" s="33"/>
    </row>
    <row r="53" spans="1:25" s="1" customFormat="1" ht="13.5" customHeight="1" thickBot="1">
      <c r="A53" s="325"/>
      <c r="B53" s="398"/>
      <c r="C53" s="327"/>
      <c r="D53" s="329"/>
      <c r="E53" s="347"/>
      <c r="F53" s="311"/>
      <c r="G53" s="340"/>
      <c r="H53" s="342"/>
      <c r="I53" s="354"/>
      <c r="J53" s="352"/>
      <c r="K53" s="160" t="s">
        <v>14</v>
      </c>
      <c r="L53" s="161" t="s">
        <v>5</v>
      </c>
      <c r="M53" s="161" t="s">
        <v>6</v>
      </c>
      <c r="N53" s="161" t="s">
        <v>14</v>
      </c>
      <c r="O53" s="184" t="s">
        <v>5</v>
      </c>
      <c r="P53" s="185" t="s">
        <v>6</v>
      </c>
      <c r="Q53" s="160" t="s">
        <v>14</v>
      </c>
      <c r="R53" s="161" t="s">
        <v>5</v>
      </c>
      <c r="S53" s="161" t="s">
        <v>6</v>
      </c>
      <c r="T53" s="161" t="s">
        <v>14</v>
      </c>
      <c r="U53" s="184" t="s">
        <v>5</v>
      </c>
      <c r="V53" s="185" t="s">
        <v>6</v>
      </c>
      <c r="W53" s="33"/>
      <c r="X53" s="33"/>
      <c r="Y53" s="33"/>
    </row>
    <row r="54" spans="1:25" s="11" customFormat="1" ht="24" customHeight="1" thickTop="1">
      <c r="A54" s="52" t="s">
        <v>79</v>
      </c>
      <c r="B54" s="62" t="s">
        <v>89</v>
      </c>
      <c r="C54" s="44"/>
      <c r="D54" s="45"/>
      <c r="E54" s="44"/>
      <c r="F54" s="45"/>
      <c r="G54" s="44"/>
      <c r="H54" s="55"/>
      <c r="I54" s="46"/>
      <c r="J54" s="98"/>
      <c r="K54" s="44"/>
      <c r="L54" s="46"/>
      <c r="M54" s="61"/>
      <c r="N54" s="46"/>
      <c r="O54" s="97"/>
      <c r="P54" s="98"/>
      <c r="Q54" s="99"/>
      <c r="R54" s="100"/>
      <c r="S54" s="100"/>
      <c r="T54" s="100"/>
      <c r="U54" s="97"/>
      <c r="V54" s="102"/>
      <c r="W54" s="34"/>
      <c r="X54" s="34"/>
      <c r="Y54" s="34"/>
    </row>
    <row r="55" spans="1:25" s="11" customFormat="1" ht="23.25" customHeight="1">
      <c r="A55" s="68" t="s">
        <v>80</v>
      </c>
      <c r="B55" s="64" t="s">
        <v>90</v>
      </c>
      <c r="C55" s="56" t="s">
        <v>15</v>
      </c>
      <c r="D55" s="62"/>
      <c r="E55" s="56">
        <v>20</v>
      </c>
      <c r="F55" s="64">
        <v>5</v>
      </c>
      <c r="G55" s="56">
        <v>20</v>
      </c>
      <c r="H55" s="55"/>
      <c r="I55" s="61"/>
      <c r="J55" s="62"/>
      <c r="K55" s="60"/>
      <c r="L55" s="61"/>
      <c r="M55" s="61"/>
      <c r="N55" s="61"/>
      <c r="O55" s="79"/>
      <c r="P55" s="89"/>
      <c r="Q55" s="56">
        <v>20</v>
      </c>
      <c r="R55" s="61"/>
      <c r="S55" s="61"/>
      <c r="T55" s="61"/>
      <c r="U55" s="79"/>
      <c r="V55" s="92"/>
      <c r="W55" s="34"/>
      <c r="X55" s="34"/>
      <c r="Y55" s="34"/>
    </row>
    <row r="56" spans="1:25" ht="15" customHeight="1">
      <c r="A56" s="26" t="s">
        <v>81</v>
      </c>
      <c r="B56" s="57" t="s">
        <v>91</v>
      </c>
      <c r="C56" s="58" t="s">
        <v>18</v>
      </c>
      <c r="D56" s="57"/>
      <c r="E56" s="58">
        <v>15</v>
      </c>
      <c r="F56" s="57">
        <v>2</v>
      </c>
      <c r="G56" s="27">
        <v>15</v>
      </c>
      <c r="H56" s="10"/>
      <c r="I56" s="28"/>
      <c r="J56" s="36"/>
      <c r="K56" s="12"/>
      <c r="L56" s="28"/>
      <c r="M56" s="28"/>
      <c r="N56" s="39"/>
      <c r="O56" s="88"/>
      <c r="P56" s="38"/>
      <c r="Q56" s="27">
        <v>15</v>
      </c>
      <c r="R56" s="39"/>
      <c r="S56" s="39"/>
      <c r="T56" s="28"/>
      <c r="U56" s="81"/>
      <c r="V56" s="90"/>
    </row>
    <row r="57" spans="1:25" ht="11.25" customHeight="1">
      <c r="A57" s="13" t="s">
        <v>82</v>
      </c>
      <c r="B57" s="8" t="s">
        <v>92</v>
      </c>
      <c r="C57" s="7" t="s">
        <v>18</v>
      </c>
      <c r="D57" s="8"/>
      <c r="E57" s="7">
        <v>15</v>
      </c>
      <c r="F57" s="8">
        <v>2</v>
      </c>
      <c r="G57" s="7">
        <v>15</v>
      </c>
      <c r="H57" s="2"/>
      <c r="I57" s="6"/>
      <c r="J57" s="8"/>
      <c r="K57" s="27"/>
      <c r="L57" s="28"/>
      <c r="M57" s="28"/>
      <c r="N57" s="28"/>
      <c r="O57" s="80"/>
      <c r="P57" s="36"/>
      <c r="Q57" s="27">
        <v>15</v>
      </c>
      <c r="R57" s="28"/>
      <c r="S57" s="27"/>
      <c r="T57" s="27"/>
      <c r="U57" s="80"/>
      <c r="V57" s="90"/>
    </row>
    <row r="58" spans="1:25" ht="33.75" customHeight="1">
      <c r="A58" s="13" t="s">
        <v>83</v>
      </c>
      <c r="B58" s="8" t="s">
        <v>93</v>
      </c>
      <c r="C58" s="7" t="s">
        <v>18</v>
      </c>
      <c r="D58" s="8"/>
      <c r="E58" s="7">
        <v>20</v>
      </c>
      <c r="F58" s="8">
        <v>5</v>
      </c>
      <c r="G58" s="7"/>
      <c r="H58" s="2"/>
      <c r="I58" s="6">
        <v>20</v>
      </c>
      <c r="J58" s="8"/>
      <c r="K58" s="27"/>
      <c r="L58" s="28"/>
      <c r="M58" s="28"/>
      <c r="N58" s="28"/>
      <c r="O58" s="80"/>
      <c r="P58" s="36"/>
      <c r="Q58" s="27"/>
      <c r="R58" s="28">
        <v>20</v>
      </c>
      <c r="S58" s="28"/>
      <c r="T58" s="28"/>
      <c r="U58" s="80"/>
      <c r="V58" s="90"/>
    </row>
    <row r="59" spans="1:25" ht="11.25" customHeight="1">
      <c r="A59" s="13" t="s">
        <v>84</v>
      </c>
      <c r="B59" s="8" t="s">
        <v>94</v>
      </c>
      <c r="C59" s="7"/>
      <c r="D59" s="8" t="s">
        <v>18</v>
      </c>
      <c r="E59" s="7">
        <v>25</v>
      </c>
      <c r="F59" s="8">
        <v>4</v>
      </c>
      <c r="G59" s="7"/>
      <c r="H59" s="2"/>
      <c r="I59" s="6">
        <v>25</v>
      </c>
      <c r="J59" s="8"/>
      <c r="K59" s="27"/>
      <c r="L59" s="28"/>
      <c r="M59" s="28"/>
      <c r="N59" s="28"/>
      <c r="O59" s="80"/>
      <c r="P59" s="36"/>
      <c r="Q59" s="27"/>
      <c r="R59" s="28"/>
      <c r="S59" s="28"/>
      <c r="T59" s="28"/>
      <c r="U59" s="80">
        <v>25</v>
      </c>
      <c r="V59" s="90"/>
    </row>
    <row r="60" spans="1:25" ht="22.5">
      <c r="A60" s="63" t="s">
        <v>85</v>
      </c>
      <c r="B60" s="21" t="s">
        <v>95</v>
      </c>
      <c r="C60" s="22"/>
      <c r="D60" s="21" t="s">
        <v>18</v>
      </c>
      <c r="E60" s="22">
        <v>20</v>
      </c>
      <c r="F60" s="21">
        <v>4</v>
      </c>
      <c r="G60" s="22"/>
      <c r="H60" s="20"/>
      <c r="I60" s="23">
        <v>20</v>
      </c>
      <c r="J60" s="21"/>
      <c r="K60" s="35"/>
      <c r="L60" s="18"/>
      <c r="M60" s="18"/>
      <c r="N60" s="18"/>
      <c r="O60" s="82"/>
      <c r="P60" s="36"/>
      <c r="Q60" s="35"/>
      <c r="R60" s="18"/>
      <c r="S60" s="18"/>
      <c r="T60" s="18"/>
      <c r="U60" s="82">
        <v>20</v>
      </c>
      <c r="V60" s="90"/>
    </row>
    <row r="61" spans="1:25" s="71" customFormat="1" ht="12.75" customHeight="1">
      <c r="A61" s="291" t="s">
        <v>86</v>
      </c>
      <c r="B61" s="293" t="s">
        <v>96</v>
      </c>
      <c r="C61" s="295"/>
      <c r="D61" s="293" t="s">
        <v>18</v>
      </c>
      <c r="E61" s="295">
        <v>30</v>
      </c>
      <c r="F61" s="252">
        <v>2</v>
      </c>
      <c r="G61" s="295">
        <v>30</v>
      </c>
      <c r="H61" s="297"/>
      <c r="I61" s="299"/>
      <c r="J61" s="293"/>
      <c r="K61" s="317"/>
      <c r="L61" s="304"/>
      <c r="M61" s="304"/>
      <c r="N61" s="304"/>
      <c r="O61" s="304"/>
      <c r="P61" s="371"/>
      <c r="Q61" s="317"/>
      <c r="R61" s="304"/>
      <c r="S61" s="304"/>
      <c r="T61" s="304">
        <v>30</v>
      </c>
      <c r="U61" s="304"/>
      <c r="V61" s="315"/>
      <c r="W61" s="30"/>
      <c r="X61" s="30"/>
      <c r="Y61" s="30"/>
    </row>
    <row r="62" spans="1:25" s="65" customFormat="1">
      <c r="A62" s="292"/>
      <c r="B62" s="294"/>
      <c r="C62" s="296"/>
      <c r="D62" s="294"/>
      <c r="E62" s="296"/>
      <c r="F62" s="8">
        <v>1</v>
      </c>
      <c r="G62" s="296"/>
      <c r="H62" s="298"/>
      <c r="I62" s="300"/>
      <c r="J62" s="294"/>
      <c r="K62" s="318"/>
      <c r="L62" s="305"/>
      <c r="M62" s="305"/>
      <c r="N62" s="305"/>
      <c r="O62" s="305"/>
      <c r="P62" s="375"/>
      <c r="Q62" s="318"/>
      <c r="R62" s="305"/>
      <c r="S62" s="305"/>
      <c r="T62" s="305"/>
      <c r="U62" s="305"/>
      <c r="V62" s="316"/>
      <c r="W62" s="30"/>
      <c r="X62" s="30"/>
      <c r="Y62" s="30"/>
    </row>
    <row r="63" spans="1:25" s="65" customFormat="1" ht="15" customHeight="1">
      <c r="A63" s="146" t="s">
        <v>87</v>
      </c>
      <c r="B63" s="21" t="s">
        <v>97</v>
      </c>
      <c r="C63" s="67"/>
      <c r="D63" s="110" t="s">
        <v>18</v>
      </c>
      <c r="E63" s="67">
        <v>20</v>
      </c>
      <c r="F63" s="66">
        <v>2</v>
      </c>
      <c r="G63" s="67"/>
      <c r="H63" s="69"/>
      <c r="I63" s="67">
        <v>20</v>
      </c>
      <c r="J63" s="66"/>
      <c r="K63" s="42"/>
      <c r="L63" s="42"/>
      <c r="M63" s="42"/>
      <c r="N63" s="42"/>
      <c r="O63" s="87"/>
      <c r="P63" s="16"/>
      <c r="Q63" s="42"/>
      <c r="R63" s="42"/>
      <c r="S63" s="42"/>
      <c r="T63" s="42"/>
      <c r="U63" s="87">
        <v>20</v>
      </c>
      <c r="V63" s="96"/>
      <c r="W63" s="30"/>
      <c r="X63" s="30"/>
      <c r="Y63" s="30"/>
    </row>
    <row r="64" spans="1:25" s="71" customFormat="1" ht="40.5" customHeight="1" thickBot="1">
      <c r="A64" s="111" t="s">
        <v>88</v>
      </c>
      <c r="B64" s="112" t="s">
        <v>98</v>
      </c>
      <c r="C64" s="113"/>
      <c r="D64" s="112" t="s">
        <v>18</v>
      </c>
      <c r="E64" s="113">
        <v>25</v>
      </c>
      <c r="F64" s="112">
        <v>3</v>
      </c>
      <c r="G64" s="113"/>
      <c r="H64" s="137"/>
      <c r="I64" s="113">
        <v>25</v>
      </c>
      <c r="J64" s="112"/>
      <c r="K64" s="115"/>
      <c r="L64" s="115"/>
      <c r="M64" s="115"/>
      <c r="N64" s="115"/>
      <c r="O64" s="138"/>
      <c r="P64" s="139"/>
      <c r="Q64" s="115"/>
      <c r="R64" s="115"/>
      <c r="S64" s="115"/>
      <c r="T64" s="115"/>
      <c r="U64" s="138">
        <v>25</v>
      </c>
      <c r="V64" s="119"/>
      <c r="W64" s="30"/>
      <c r="X64" s="30"/>
      <c r="Y64" s="30"/>
    </row>
    <row r="65" spans="1:25" s="71" customFormat="1" ht="21" customHeight="1" thickTop="1">
      <c r="A65" s="186" t="s">
        <v>44</v>
      </c>
      <c r="B65" s="187"/>
      <c r="C65" s="276" t="s">
        <v>136</v>
      </c>
      <c r="D65" s="189" t="s">
        <v>117</v>
      </c>
      <c r="E65" s="188">
        <f>SUM(E55:E64)</f>
        <v>190</v>
      </c>
      <c r="F65" s="189"/>
      <c r="G65" s="188">
        <f>SUM(G55:G64)</f>
        <v>80</v>
      </c>
      <c r="H65" s="190"/>
      <c r="I65" s="188">
        <f>SUM(I55:I64)</f>
        <v>110</v>
      </c>
      <c r="J65" s="189"/>
      <c r="K65" s="188"/>
      <c r="L65" s="188"/>
      <c r="M65" s="188"/>
      <c r="N65" s="188"/>
      <c r="O65" s="191"/>
      <c r="P65" s="189"/>
      <c r="Q65" s="335">
        <f>SUM(Q55:Q64,R55:R64)</f>
        <v>70</v>
      </c>
      <c r="R65" s="336"/>
      <c r="S65" s="337"/>
      <c r="T65" s="391">
        <f>SUM(T55:T64,U55:U64)</f>
        <v>120</v>
      </c>
      <c r="U65" s="336"/>
      <c r="V65" s="392"/>
      <c r="W65" s="30"/>
      <c r="X65" s="30"/>
      <c r="Y65" s="30"/>
    </row>
    <row r="66" spans="1:25" s="71" customFormat="1" ht="16.5" customHeight="1" thickBot="1">
      <c r="A66" s="177" t="s">
        <v>46</v>
      </c>
      <c r="B66" s="178"/>
      <c r="C66" s="192"/>
      <c r="D66" s="178"/>
      <c r="E66" s="192"/>
      <c r="F66" s="180">
        <f>SUM(F55:F64)</f>
        <v>30</v>
      </c>
      <c r="G66" s="192"/>
      <c r="H66" s="193"/>
      <c r="I66" s="192"/>
      <c r="J66" s="178"/>
      <c r="K66" s="192"/>
      <c r="L66" s="192"/>
      <c r="M66" s="192"/>
      <c r="N66" s="192"/>
      <c r="O66" s="194"/>
      <c r="P66" s="178"/>
      <c r="Q66" s="330">
        <f>SUM(F55:F58)</f>
        <v>14</v>
      </c>
      <c r="R66" s="331"/>
      <c r="S66" s="332"/>
      <c r="T66" s="333">
        <f>SUM(F59:F64)</f>
        <v>16</v>
      </c>
      <c r="U66" s="331"/>
      <c r="V66" s="334"/>
      <c r="W66" s="30"/>
      <c r="X66" s="30"/>
      <c r="Y66" s="30"/>
    </row>
    <row r="67" spans="1:25" ht="27" customHeight="1" thickTop="1">
      <c r="A67" s="52" t="s">
        <v>99</v>
      </c>
      <c r="B67" s="62" t="s">
        <v>100</v>
      </c>
      <c r="C67" s="60"/>
      <c r="D67" s="45"/>
      <c r="E67" s="44"/>
      <c r="F67" s="45"/>
      <c r="G67" s="44"/>
      <c r="H67" s="55"/>
      <c r="I67" s="46"/>
      <c r="J67" s="62"/>
      <c r="K67" s="44"/>
      <c r="L67" s="46"/>
      <c r="M67" s="61"/>
      <c r="N67" s="46"/>
      <c r="O67" s="79"/>
      <c r="P67" s="62"/>
      <c r="Q67" s="44"/>
      <c r="R67" s="46"/>
      <c r="S67" s="61"/>
      <c r="T67" s="46"/>
      <c r="U67" s="79"/>
      <c r="V67" s="94"/>
    </row>
    <row r="68" spans="1:25">
      <c r="A68" s="13" t="s">
        <v>109</v>
      </c>
      <c r="B68" s="8" t="s">
        <v>101</v>
      </c>
      <c r="C68" s="7" t="s">
        <v>15</v>
      </c>
      <c r="D68" s="8"/>
      <c r="E68" s="7">
        <v>15</v>
      </c>
      <c r="F68" s="8">
        <v>2</v>
      </c>
      <c r="G68" s="7">
        <v>15</v>
      </c>
      <c r="H68" s="2"/>
      <c r="I68" s="6"/>
      <c r="J68" s="8"/>
      <c r="K68" s="27"/>
      <c r="L68" s="28"/>
      <c r="M68" s="28"/>
      <c r="N68" s="28"/>
      <c r="O68" s="80"/>
      <c r="P68" s="36"/>
      <c r="Q68" s="27">
        <v>15</v>
      </c>
      <c r="R68" s="28"/>
      <c r="S68" s="28"/>
      <c r="T68" s="28"/>
      <c r="U68" s="80"/>
      <c r="V68" s="90"/>
    </row>
    <row r="69" spans="1:25">
      <c r="A69" s="13" t="s">
        <v>110</v>
      </c>
      <c r="B69" s="8" t="s">
        <v>102</v>
      </c>
      <c r="C69" s="7" t="s">
        <v>18</v>
      </c>
      <c r="D69" s="8"/>
      <c r="E69" s="7">
        <v>15</v>
      </c>
      <c r="F69" s="8">
        <v>4</v>
      </c>
      <c r="G69" s="7"/>
      <c r="H69" s="2"/>
      <c r="I69" s="6">
        <v>15</v>
      </c>
      <c r="J69" s="8"/>
      <c r="K69" s="27"/>
      <c r="L69" s="28"/>
      <c r="M69" s="28"/>
      <c r="N69" s="28"/>
      <c r="O69" s="80"/>
      <c r="P69" s="36"/>
      <c r="Q69" s="27"/>
      <c r="R69" s="28">
        <v>15</v>
      </c>
      <c r="S69" s="28"/>
      <c r="T69" s="28"/>
      <c r="U69" s="80"/>
      <c r="V69" s="90"/>
    </row>
    <row r="70" spans="1:25" s="65" customFormat="1" ht="24" customHeight="1">
      <c r="A70" s="143" t="s">
        <v>111</v>
      </c>
      <c r="B70" s="8" t="s">
        <v>103</v>
      </c>
      <c r="C70" s="7" t="s">
        <v>18</v>
      </c>
      <c r="D70" s="8"/>
      <c r="E70" s="7">
        <v>20</v>
      </c>
      <c r="F70" s="8">
        <v>4</v>
      </c>
      <c r="G70" s="7">
        <v>20</v>
      </c>
      <c r="H70" s="2"/>
      <c r="I70" s="6"/>
      <c r="J70" s="8"/>
      <c r="K70" s="27"/>
      <c r="L70" s="28"/>
      <c r="M70" s="28"/>
      <c r="N70" s="28"/>
      <c r="O70" s="80"/>
      <c r="P70" s="36"/>
      <c r="Q70" s="27">
        <v>20</v>
      </c>
      <c r="R70" s="28"/>
      <c r="S70" s="28"/>
      <c r="T70" s="28"/>
      <c r="U70" s="80"/>
      <c r="V70" s="90"/>
      <c r="W70" s="30"/>
      <c r="X70" s="30"/>
      <c r="Y70" s="30"/>
    </row>
    <row r="71" spans="1:25" s="71" customFormat="1" ht="26.25" customHeight="1">
      <c r="A71" s="144" t="s">
        <v>112</v>
      </c>
      <c r="B71" s="8" t="s">
        <v>104</v>
      </c>
      <c r="C71" s="7" t="s">
        <v>18</v>
      </c>
      <c r="D71" s="8"/>
      <c r="E71" s="7">
        <v>20</v>
      </c>
      <c r="F71" s="8">
        <v>4</v>
      </c>
      <c r="G71" s="7">
        <v>20</v>
      </c>
      <c r="H71" s="2"/>
      <c r="I71" s="6"/>
      <c r="J71" s="8"/>
      <c r="K71" s="27"/>
      <c r="L71" s="28"/>
      <c r="M71" s="28"/>
      <c r="N71" s="28"/>
      <c r="O71" s="80"/>
      <c r="P71" s="36"/>
      <c r="Q71" s="27">
        <v>20</v>
      </c>
      <c r="R71" s="28"/>
      <c r="S71" s="28"/>
      <c r="T71" s="28"/>
      <c r="U71" s="80"/>
      <c r="V71" s="90"/>
      <c r="W71" s="30"/>
      <c r="X71" s="30"/>
      <c r="Y71" s="30"/>
    </row>
    <row r="72" spans="1:25" s="65" customFormat="1">
      <c r="A72" s="13" t="s">
        <v>113</v>
      </c>
      <c r="B72" s="8" t="s">
        <v>105</v>
      </c>
      <c r="C72" s="7"/>
      <c r="D72" s="8" t="s">
        <v>18</v>
      </c>
      <c r="E72" s="7">
        <v>30</v>
      </c>
      <c r="F72" s="8">
        <v>4</v>
      </c>
      <c r="G72" s="7"/>
      <c r="H72" s="2"/>
      <c r="I72" s="6">
        <v>30</v>
      </c>
      <c r="J72" s="8"/>
      <c r="K72" s="27"/>
      <c r="L72" s="28"/>
      <c r="M72" s="28"/>
      <c r="N72" s="28"/>
      <c r="O72" s="80"/>
      <c r="P72" s="36"/>
      <c r="Q72" s="27"/>
      <c r="R72" s="28"/>
      <c r="S72" s="28"/>
      <c r="T72" s="28"/>
      <c r="U72" s="80">
        <v>30</v>
      </c>
      <c r="V72" s="90"/>
      <c r="W72" s="30"/>
      <c r="X72" s="30"/>
      <c r="Y72" s="30"/>
    </row>
    <row r="73" spans="1:25">
      <c r="A73" s="145" t="s">
        <v>114</v>
      </c>
      <c r="B73" s="73" t="s">
        <v>106</v>
      </c>
      <c r="C73" s="74"/>
      <c r="D73" s="73" t="s">
        <v>18</v>
      </c>
      <c r="E73" s="74">
        <v>30</v>
      </c>
      <c r="F73" s="73">
        <v>4</v>
      </c>
      <c r="G73" s="74"/>
      <c r="H73" s="75"/>
      <c r="I73" s="76">
        <v>30</v>
      </c>
      <c r="J73" s="73"/>
      <c r="K73" s="77"/>
      <c r="L73" s="78"/>
      <c r="M73" s="78"/>
      <c r="N73" s="78"/>
      <c r="O73" s="83"/>
      <c r="P73" s="36"/>
      <c r="Q73" s="77"/>
      <c r="R73" s="78"/>
      <c r="S73" s="78"/>
      <c r="T73" s="78"/>
      <c r="U73" s="83">
        <v>30</v>
      </c>
      <c r="V73" s="90"/>
    </row>
    <row r="74" spans="1:25" s="65" customFormat="1">
      <c r="A74" s="145" t="s">
        <v>115</v>
      </c>
      <c r="B74" s="8" t="s">
        <v>107</v>
      </c>
      <c r="C74" s="7"/>
      <c r="D74" s="8" t="s">
        <v>18</v>
      </c>
      <c r="E74" s="7">
        <v>30</v>
      </c>
      <c r="F74" s="8">
        <v>4</v>
      </c>
      <c r="G74" s="7"/>
      <c r="H74" s="2"/>
      <c r="I74" s="6">
        <v>30</v>
      </c>
      <c r="J74" s="8"/>
      <c r="K74" s="27"/>
      <c r="L74" s="28"/>
      <c r="M74" s="28"/>
      <c r="N74" s="28"/>
      <c r="O74" s="80"/>
      <c r="P74" s="36"/>
      <c r="Q74" s="27"/>
      <c r="R74" s="28"/>
      <c r="S74" s="28"/>
      <c r="T74" s="28"/>
      <c r="U74" s="80">
        <v>30</v>
      </c>
      <c r="V74" s="90"/>
      <c r="W74" s="30"/>
      <c r="X74" s="30"/>
      <c r="Y74" s="30"/>
    </row>
    <row r="75" spans="1:25" s="71" customFormat="1" ht="23.25" thickBot="1">
      <c r="A75" s="15" t="s">
        <v>116</v>
      </c>
      <c r="B75" s="8" t="s">
        <v>108</v>
      </c>
      <c r="C75" s="7"/>
      <c r="D75" s="8" t="s">
        <v>18</v>
      </c>
      <c r="E75" s="7">
        <v>30</v>
      </c>
      <c r="F75" s="8">
        <v>4</v>
      </c>
      <c r="G75" s="7">
        <v>30</v>
      </c>
      <c r="H75" s="2"/>
      <c r="I75" s="6"/>
      <c r="J75" s="8"/>
      <c r="K75" s="27"/>
      <c r="L75" s="28"/>
      <c r="M75" s="28"/>
      <c r="N75" s="28"/>
      <c r="O75" s="82"/>
      <c r="P75" s="16"/>
      <c r="Q75" s="35"/>
      <c r="R75" s="18"/>
      <c r="S75" s="18"/>
      <c r="T75" s="18">
        <v>30</v>
      </c>
      <c r="U75" s="82"/>
      <c r="V75" s="96"/>
      <c r="W75" s="30"/>
      <c r="X75" s="30"/>
      <c r="Y75" s="30"/>
    </row>
    <row r="76" spans="1:25" s="71" customFormat="1" ht="15" customHeight="1" thickTop="1">
      <c r="A76" s="186" t="s">
        <v>44</v>
      </c>
      <c r="B76" s="187"/>
      <c r="C76" s="273" t="s">
        <v>136</v>
      </c>
      <c r="D76" s="189" t="s">
        <v>137</v>
      </c>
      <c r="E76" s="188">
        <f>SUM(E68:E75)</f>
        <v>190</v>
      </c>
      <c r="F76" s="189"/>
      <c r="G76" s="188">
        <f>SUM(G68:G75)</f>
        <v>85</v>
      </c>
      <c r="H76" s="190"/>
      <c r="I76" s="188">
        <f>SUM(I68:I75)</f>
        <v>105</v>
      </c>
      <c r="J76" s="187"/>
      <c r="K76" s="195"/>
      <c r="L76" s="195"/>
      <c r="M76" s="195"/>
      <c r="N76" s="195"/>
      <c r="O76" s="196"/>
      <c r="P76" s="187"/>
      <c r="Q76" s="335">
        <f>SUM(Q68:Q75,R68:R75)</f>
        <v>70</v>
      </c>
      <c r="R76" s="336"/>
      <c r="S76" s="337"/>
      <c r="T76" s="391">
        <f>SUM(T68:T75,U68:U75)</f>
        <v>120</v>
      </c>
      <c r="U76" s="336"/>
      <c r="V76" s="392"/>
      <c r="W76" s="30"/>
      <c r="X76" s="30"/>
      <c r="Y76" s="30"/>
    </row>
    <row r="77" spans="1:25" s="71" customFormat="1" ht="16.5" customHeight="1" thickBot="1">
      <c r="A77" s="197" t="s">
        <v>46</v>
      </c>
      <c r="B77" s="198"/>
      <c r="C77" s="199"/>
      <c r="D77" s="198"/>
      <c r="E77" s="200"/>
      <c r="F77" s="201">
        <f>SUM(F68:F75)</f>
        <v>30</v>
      </c>
      <c r="G77" s="199"/>
      <c r="H77" s="202"/>
      <c r="I77" s="199"/>
      <c r="J77" s="198"/>
      <c r="K77" s="199"/>
      <c r="L77" s="199"/>
      <c r="M77" s="199"/>
      <c r="N77" s="199"/>
      <c r="O77" s="203"/>
      <c r="P77" s="198"/>
      <c r="Q77" s="330">
        <f>SUM(F68:F71)</f>
        <v>14</v>
      </c>
      <c r="R77" s="331"/>
      <c r="S77" s="332"/>
      <c r="T77" s="333">
        <f>SUM(F72:F75)</f>
        <v>16</v>
      </c>
      <c r="U77" s="331"/>
      <c r="V77" s="334"/>
      <c r="W77" s="30"/>
      <c r="X77" s="30"/>
      <c r="Y77" s="30"/>
    </row>
    <row r="78" spans="1:25" s="71" customFormat="1" ht="14.25" customHeight="1" thickTop="1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90"/>
      <c r="W78" s="30"/>
      <c r="X78" s="30"/>
      <c r="Y78" s="30"/>
    </row>
    <row r="79" spans="1:25" s="70" customFormat="1" ht="13.5" customHeight="1">
      <c r="A79" s="204" t="s">
        <v>47</v>
      </c>
      <c r="B79" s="205"/>
      <c r="C79" s="206"/>
      <c r="D79" s="207"/>
      <c r="E79" s="174">
        <f>SUM(E46)</f>
        <v>810</v>
      </c>
      <c r="F79" s="173"/>
      <c r="G79" s="174">
        <f>SUM(G46)</f>
        <v>450</v>
      </c>
      <c r="H79" s="174"/>
      <c r="I79" s="174">
        <f>SUM(I46)</f>
        <v>240</v>
      </c>
      <c r="J79" s="173">
        <f>SUM(J38)</f>
        <v>120</v>
      </c>
      <c r="K79" s="286">
        <f>SUM(K46)</f>
        <v>270</v>
      </c>
      <c r="L79" s="284"/>
      <c r="M79" s="287"/>
      <c r="N79" s="283">
        <f>SUM(N46)</f>
        <v>270</v>
      </c>
      <c r="O79" s="284"/>
      <c r="P79" s="285"/>
      <c r="Q79" s="286">
        <f>SUM(Q46)</f>
        <v>150</v>
      </c>
      <c r="R79" s="284"/>
      <c r="S79" s="287"/>
      <c r="T79" s="301">
        <f>SUM(T46)</f>
        <v>120</v>
      </c>
      <c r="U79" s="302"/>
      <c r="V79" s="303"/>
      <c r="W79" s="30"/>
      <c r="X79" s="30"/>
      <c r="Y79" s="30"/>
    </row>
    <row r="80" spans="1:25" s="70" customFormat="1" ht="22.5">
      <c r="A80" s="208" t="s">
        <v>48</v>
      </c>
      <c r="B80" s="209"/>
      <c r="C80" s="210"/>
      <c r="D80" s="211"/>
      <c r="E80" s="212"/>
      <c r="F80" s="213">
        <f>SUM(F47,F48)</f>
        <v>90</v>
      </c>
      <c r="G80" s="212"/>
      <c r="H80" s="212"/>
      <c r="I80" s="212"/>
      <c r="J80" s="213"/>
      <c r="K80" s="286">
        <f>SUM(K47)</f>
        <v>30</v>
      </c>
      <c r="L80" s="284"/>
      <c r="M80" s="287"/>
      <c r="N80" s="283">
        <f>SUM(N47)</f>
        <v>28</v>
      </c>
      <c r="O80" s="284"/>
      <c r="P80" s="285"/>
      <c r="Q80" s="286">
        <f>SUM(Q47)</f>
        <v>12</v>
      </c>
      <c r="R80" s="284"/>
      <c r="S80" s="287"/>
      <c r="T80" s="283">
        <f>SUM(T47)</f>
        <v>10</v>
      </c>
      <c r="U80" s="284"/>
      <c r="V80" s="285"/>
      <c r="W80" s="30"/>
      <c r="X80" s="30"/>
      <c r="Y80" s="30"/>
    </row>
    <row r="81" spans="1:25" s="71" customFormat="1">
      <c r="A81" s="208" t="s">
        <v>138</v>
      </c>
      <c r="B81" s="209"/>
      <c r="C81" s="210"/>
      <c r="D81" s="211"/>
      <c r="E81" s="212">
        <f>SUM(E65)</f>
        <v>190</v>
      </c>
      <c r="F81" s="213"/>
      <c r="G81" s="212"/>
      <c r="H81" s="212"/>
      <c r="I81" s="212"/>
      <c r="J81" s="213"/>
      <c r="K81" s="214"/>
      <c r="L81" s="175"/>
      <c r="M81" s="175"/>
      <c r="N81" s="175"/>
      <c r="O81" s="175"/>
      <c r="P81" s="176"/>
      <c r="Q81" s="286">
        <f>SUM(Q65)</f>
        <v>70</v>
      </c>
      <c r="R81" s="284"/>
      <c r="S81" s="287"/>
      <c r="T81" s="283">
        <f>SUM(T65)</f>
        <v>120</v>
      </c>
      <c r="U81" s="284"/>
      <c r="V81" s="285"/>
      <c r="W81" s="30"/>
      <c r="X81" s="30"/>
      <c r="Y81" s="30"/>
    </row>
    <row r="82" spans="1:25" s="71" customFormat="1" ht="12.75" customHeight="1">
      <c r="A82" s="208" t="s">
        <v>139</v>
      </c>
      <c r="B82" s="209"/>
      <c r="C82" s="210"/>
      <c r="D82" s="211"/>
      <c r="E82" s="212"/>
      <c r="F82" s="213">
        <f>SUM(F66)</f>
        <v>30</v>
      </c>
      <c r="G82" s="212"/>
      <c r="H82" s="212"/>
      <c r="I82" s="212"/>
      <c r="J82" s="213"/>
      <c r="K82" s="214"/>
      <c r="L82" s="175"/>
      <c r="M82" s="175"/>
      <c r="N82" s="175"/>
      <c r="O82" s="175"/>
      <c r="P82" s="176"/>
      <c r="Q82" s="286">
        <f>SUM(Q66)</f>
        <v>14</v>
      </c>
      <c r="R82" s="284"/>
      <c r="S82" s="287"/>
      <c r="T82" s="283">
        <f>SUM(T66)</f>
        <v>16</v>
      </c>
      <c r="U82" s="284"/>
      <c r="V82" s="285"/>
      <c r="W82" s="30"/>
      <c r="X82" s="30"/>
      <c r="Y82" s="30"/>
    </row>
    <row r="83" spans="1:25" s="71" customFormat="1" ht="11.25" customHeight="1">
      <c r="A83" s="208" t="s">
        <v>51</v>
      </c>
      <c r="B83" s="209"/>
      <c r="C83" s="210">
        <v>3</v>
      </c>
      <c r="D83" s="211">
        <v>2</v>
      </c>
      <c r="E83" s="212"/>
      <c r="F83" s="213"/>
      <c r="G83" s="212"/>
      <c r="H83" s="212"/>
      <c r="I83" s="212"/>
      <c r="J83" s="213"/>
      <c r="K83" s="214"/>
      <c r="L83" s="175">
        <v>2</v>
      </c>
      <c r="M83" s="174"/>
      <c r="N83" s="175"/>
      <c r="O83" s="175">
        <v>2</v>
      </c>
      <c r="P83" s="176"/>
      <c r="Q83" s="214"/>
      <c r="R83" s="175">
        <v>1</v>
      </c>
      <c r="S83" s="174"/>
      <c r="T83" s="175"/>
      <c r="U83" s="175"/>
      <c r="V83" s="176"/>
      <c r="W83" s="30"/>
      <c r="X83" s="30"/>
      <c r="Y83" s="30"/>
    </row>
    <row r="84" spans="1:25">
      <c r="A84" s="208" t="s">
        <v>24</v>
      </c>
      <c r="B84" s="209"/>
      <c r="C84" s="210"/>
      <c r="D84" s="207"/>
      <c r="E84" s="212">
        <f>+SUM(E79,E81)</f>
        <v>1000</v>
      </c>
      <c r="F84" s="213"/>
      <c r="G84" s="212"/>
      <c r="H84" s="212"/>
      <c r="I84" s="212"/>
      <c r="J84" s="213"/>
      <c r="K84" s="286">
        <f>SUM(K79:M79)</f>
        <v>270</v>
      </c>
      <c r="L84" s="284"/>
      <c r="M84" s="287"/>
      <c r="N84" s="283">
        <f>SUM(N79:P79)</f>
        <v>270</v>
      </c>
      <c r="O84" s="284"/>
      <c r="P84" s="285"/>
      <c r="Q84" s="286">
        <f>SUM(Q79:S79,Q81:S81)</f>
        <v>220</v>
      </c>
      <c r="R84" s="284"/>
      <c r="S84" s="287"/>
      <c r="T84" s="283">
        <f>SUM(T79:V79,T81:V81)</f>
        <v>240</v>
      </c>
      <c r="U84" s="284"/>
      <c r="V84" s="285"/>
    </row>
    <row r="85" spans="1:25" s="71" customFormat="1">
      <c r="A85" s="208" t="s">
        <v>124</v>
      </c>
      <c r="B85" s="209"/>
      <c r="C85" s="210"/>
      <c r="D85" s="211"/>
      <c r="E85" s="212"/>
      <c r="F85" s="213">
        <v>10</v>
      </c>
      <c r="G85" s="212"/>
      <c r="H85" s="212"/>
      <c r="I85" s="212"/>
      <c r="J85" s="213"/>
      <c r="K85" s="286"/>
      <c r="L85" s="284"/>
      <c r="M85" s="287"/>
      <c r="N85" s="283">
        <v>2</v>
      </c>
      <c r="O85" s="284"/>
      <c r="P85" s="285"/>
      <c r="Q85" s="286">
        <v>4</v>
      </c>
      <c r="R85" s="284"/>
      <c r="S85" s="287"/>
      <c r="T85" s="283">
        <v>4</v>
      </c>
      <c r="U85" s="284"/>
      <c r="V85" s="285"/>
      <c r="W85" s="30"/>
      <c r="X85" s="30"/>
      <c r="Y85" s="30"/>
    </row>
    <row r="86" spans="1:25">
      <c r="A86" s="215" t="s">
        <v>40</v>
      </c>
      <c r="B86" s="205"/>
      <c r="C86" s="206"/>
      <c r="D86" s="207"/>
      <c r="E86" s="174"/>
      <c r="F86" s="173">
        <f>SUM(F80,F82)</f>
        <v>120</v>
      </c>
      <c r="G86" s="174"/>
      <c r="H86" s="216"/>
      <c r="I86" s="216"/>
      <c r="J86" s="217"/>
      <c r="K86" s="286">
        <f>SUM(K80)</f>
        <v>30</v>
      </c>
      <c r="L86" s="284"/>
      <c r="M86" s="287"/>
      <c r="N86" s="283">
        <f>SUM(N80,N85)</f>
        <v>30</v>
      </c>
      <c r="O86" s="284"/>
      <c r="P86" s="285"/>
      <c r="Q86" s="286">
        <f>SUM(Q80,Q82,Q85)</f>
        <v>30</v>
      </c>
      <c r="R86" s="284"/>
      <c r="S86" s="287"/>
      <c r="T86" s="283">
        <f>SUM(T80,T82,T85)</f>
        <v>30</v>
      </c>
      <c r="U86" s="284"/>
      <c r="V86" s="285"/>
    </row>
    <row r="87" spans="1:25" s="71" customFormat="1">
      <c r="A87" s="278"/>
      <c r="B87" s="279"/>
      <c r="C87" s="280"/>
      <c r="D87" s="280"/>
      <c r="E87" s="281"/>
      <c r="F87" s="281"/>
      <c r="G87" s="281"/>
      <c r="H87" s="281"/>
      <c r="I87" s="281"/>
      <c r="J87" s="282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30"/>
      <c r="X87" s="30"/>
      <c r="Y87" s="30"/>
    </row>
    <row r="88" spans="1:25" s="71" customFormat="1">
      <c r="A88" s="388" t="s">
        <v>140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0"/>
      <c r="X88" s="30"/>
      <c r="Y88" s="30"/>
    </row>
    <row r="89" spans="1:25" ht="28.5" customHeight="1">
      <c r="A89" s="308" t="s">
        <v>135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</row>
    <row r="90" spans="1:25">
      <c r="A90" s="142" t="s">
        <v>49</v>
      </c>
    </row>
    <row r="91" spans="1:25" s="71" customFormat="1">
      <c r="A91" s="306" t="s">
        <v>41</v>
      </c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"/>
      <c r="X91" s="30"/>
      <c r="Y91" s="30"/>
    </row>
    <row r="92" spans="1:25" ht="24" customHeight="1">
      <c r="A92" s="307" t="s">
        <v>42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</row>
    <row r="93" spans="1:25">
      <c r="A93" s="306" t="s">
        <v>43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</row>
    <row r="94" spans="1:25" ht="14.25">
      <c r="A94" s="140"/>
    </row>
    <row r="95" spans="1:25">
      <c r="R95" s="30"/>
      <c r="S95" s="30"/>
    </row>
    <row r="96" spans="1:25">
      <c r="Q96" s="30"/>
      <c r="R96" s="30"/>
      <c r="S96" s="30"/>
      <c r="T96" s="30"/>
    </row>
  </sheetData>
  <mergeCells count="176">
    <mergeCell ref="E42:E43"/>
    <mergeCell ref="G42:G43"/>
    <mergeCell ref="H42:H43"/>
    <mergeCell ref="I42:I43"/>
    <mergeCell ref="J42:J43"/>
    <mergeCell ref="I52:I53"/>
    <mergeCell ref="J52:J53"/>
    <mergeCell ref="Q85:S85"/>
    <mergeCell ref="T85:V85"/>
    <mergeCell ref="T76:V76"/>
    <mergeCell ref="A50:V50"/>
    <mergeCell ref="T77:V77"/>
    <mergeCell ref="Q77:S77"/>
    <mergeCell ref="B51:B53"/>
    <mergeCell ref="C51:D51"/>
    <mergeCell ref="E51:E53"/>
    <mergeCell ref="Q65:S65"/>
    <mergeCell ref="T65:V65"/>
    <mergeCell ref="U17:U18"/>
    <mergeCell ref="V17:V18"/>
    <mergeCell ref="O17:O18"/>
    <mergeCell ref="P17:P18"/>
    <mergeCell ref="Q17:Q18"/>
    <mergeCell ref="R17:R18"/>
    <mergeCell ref="S17:S18"/>
    <mergeCell ref="A17:A18"/>
    <mergeCell ref="B17:B18"/>
    <mergeCell ref="C17:C18"/>
    <mergeCell ref="D17:D18"/>
    <mergeCell ref="E17:E18"/>
    <mergeCell ref="G17:G18"/>
    <mergeCell ref="H17:H18"/>
    <mergeCell ref="I17:I18"/>
    <mergeCell ref="J17:J18"/>
    <mergeCell ref="K17:K18"/>
    <mergeCell ref="L17:L18"/>
    <mergeCell ref="M17:M18"/>
    <mergeCell ref="N17:N18"/>
    <mergeCell ref="T17:T18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U19:U20"/>
    <mergeCell ref="V19:V20"/>
    <mergeCell ref="P19:P20"/>
    <mergeCell ref="Q19:Q20"/>
    <mergeCell ref="R19:R20"/>
    <mergeCell ref="S19:S20"/>
    <mergeCell ref="T19:T20"/>
    <mergeCell ref="V42:V43"/>
    <mergeCell ref="N61:N62"/>
    <mergeCell ref="O61:O62"/>
    <mergeCell ref="Q61:Q62"/>
    <mergeCell ref="P61:P62"/>
    <mergeCell ref="R61:R62"/>
    <mergeCell ref="S61:S62"/>
    <mergeCell ref="T47:V47"/>
    <mergeCell ref="T48:V48"/>
    <mergeCell ref="N42:N43"/>
    <mergeCell ref="O42:O43"/>
    <mergeCell ref="P42:P43"/>
    <mergeCell ref="Q42:Q43"/>
    <mergeCell ref="R42:R43"/>
    <mergeCell ref="S42:S43"/>
    <mergeCell ref="T42:T43"/>
    <mergeCell ref="U42:U43"/>
    <mergeCell ref="L19:L20"/>
    <mergeCell ref="M19:M20"/>
    <mergeCell ref="N19:N20"/>
    <mergeCell ref="O19:O20"/>
    <mergeCell ref="K46:M46"/>
    <mergeCell ref="N46:P46"/>
    <mergeCell ref="Q46:S46"/>
    <mergeCell ref="K48:M48"/>
    <mergeCell ref="N48:P48"/>
    <mergeCell ref="Q48:S48"/>
    <mergeCell ref="K47:M47"/>
    <mergeCell ref="N47:P47"/>
    <mergeCell ref="Q47:S47"/>
    <mergeCell ref="K42:K43"/>
    <mergeCell ref="L42:L43"/>
    <mergeCell ref="M42:M43"/>
    <mergeCell ref="K19:K20"/>
    <mergeCell ref="B6:B8"/>
    <mergeCell ref="C6:D6"/>
    <mergeCell ref="E6:E8"/>
    <mergeCell ref="C7:C8"/>
    <mergeCell ref="D7:D8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F51:F53"/>
    <mergeCell ref="G51:J51"/>
    <mergeCell ref="V61:V62"/>
    <mergeCell ref="K61:K62"/>
    <mergeCell ref="A34:A37"/>
    <mergeCell ref="B34:B37"/>
    <mergeCell ref="A51:A53"/>
    <mergeCell ref="C52:C53"/>
    <mergeCell ref="D52:D53"/>
    <mergeCell ref="L61:L62"/>
    <mergeCell ref="M61:M62"/>
    <mergeCell ref="Q51:V51"/>
    <mergeCell ref="K51:P51"/>
    <mergeCell ref="K52:M52"/>
    <mergeCell ref="N52:P52"/>
    <mergeCell ref="G52:G53"/>
    <mergeCell ref="H52:H53"/>
    <mergeCell ref="Q52:S52"/>
    <mergeCell ref="T52:V52"/>
    <mergeCell ref="T46:V46"/>
    <mergeCell ref="A42:A43"/>
    <mergeCell ref="B42:B43"/>
    <mergeCell ref="C42:C43"/>
    <mergeCell ref="D42:D43"/>
    <mergeCell ref="A93:V93"/>
    <mergeCell ref="Q81:S81"/>
    <mergeCell ref="T81:V81"/>
    <mergeCell ref="Q86:S86"/>
    <mergeCell ref="A92:V92"/>
    <mergeCell ref="A91:V91"/>
    <mergeCell ref="Q84:S84"/>
    <mergeCell ref="T84:V84"/>
    <mergeCell ref="T86:V86"/>
    <mergeCell ref="Q82:S82"/>
    <mergeCell ref="T82:V82"/>
    <mergeCell ref="N86:P86"/>
    <mergeCell ref="K86:M86"/>
    <mergeCell ref="A89:V89"/>
    <mergeCell ref="K85:M85"/>
    <mergeCell ref="N85:P85"/>
    <mergeCell ref="K84:M84"/>
    <mergeCell ref="N84:P84"/>
    <mergeCell ref="A88:V88"/>
    <mergeCell ref="N80:P80"/>
    <mergeCell ref="K79:M79"/>
    <mergeCell ref="N79:P79"/>
    <mergeCell ref="A78:V78"/>
    <mergeCell ref="Q80:S80"/>
    <mergeCell ref="T80:V80"/>
    <mergeCell ref="A61:A62"/>
    <mergeCell ref="B61:B62"/>
    <mergeCell ref="C61:C62"/>
    <mergeCell ref="D61:D62"/>
    <mergeCell ref="E61:E62"/>
    <mergeCell ref="G61:G62"/>
    <mergeCell ref="H61:H62"/>
    <mergeCell ref="I61:I62"/>
    <mergeCell ref="J61:J62"/>
    <mergeCell ref="K80:M80"/>
    <mergeCell ref="Q79:S79"/>
    <mergeCell ref="T79:V79"/>
    <mergeCell ref="T61:T62"/>
    <mergeCell ref="U61:U62"/>
    <mergeCell ref="Q66:S66"/>
    <mergeCell ref="T66:V66"/>
    <mergeCell ref="Q76:S76"/>
  </mergeCells>
  <phoneticPr fontId="1" type="noConversion"/>
  <pageMargins left="0.39370078740157483" right="0.19685039370078741" top="0.78740157480314965" bottom="1.3385826771653544" header="0.31496062992125984" footer="0.31496062992125984"/>
  <pageSetup paperSize="9" orientation="landscape" verticalDpi="300" r:id="rId1"/>
  <rowBreaks count="1" manualBreakCount="1">
    <brk id="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2015-03-28T17:51:27Z</cp:lastPrinted>
  <dcterms:created xsi:type="dcterms:W3CDTF">1997-02-26T13:46:56Z</dcterms:created>
  <dcterms:modified xsi:type="dcterms:W3CDTF">2016-04-30T17:52:06Z</dcterms:modified>
</cp:coreProperties>
</file>