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404\Documents\SIATKI NA STRONĘ IP\202425\"/>
    </mc:Choice>
  </mc:AlternateContent>
  <xr:revisionPtr revIDLastSave="0" documentId="13_ncr:1_{E2FE2B00-8F6B-438A-AE2F-3B571AAECF54}" xr6:coauthVersionLast="47" xr6:coauthVersionMax="47" xr10:uidLastSave="{00000000-0000-0000-0000-000000000000}"/>
  <bookViews>
    <workbookView xWindow="28680" yWindow="-120" windowWidth="21840" windowHeight="13140" tabRatio="500" xr2:uid="{00000000-000D-0000-FFFF-FFFF00000000}"/>
  </bookViews>
  <sheets>
    <sheet name="pedagogika specjalna M5" sheetId="1" r:id="rId1"/>
  </sheets>
  <definedNames>
    <definedName name="_xlnm.Print_Area" localSheetId="0">'pedagogika specjalna M5'!$A$1:$AQ$296</definedName>
    <definedName name="Print_Area_0" localSheetId="0">'pedagogika specjalna M5'!$A$1:$AJ$302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4" i="1" l="1"/>
  <c r="O62" i="1" l="1"/>
  <c r="O61" i="1"/>
  <c r="X286" i="1"/>
  <c r="Z286" i="1"/>
  <c r="AB286" i="1"/>
  <c r="AD286" i="1"/>
  <c r="AF286" i="1"/>
  <c r="AH286" i="1"/>
  <c r="AL286" i="1"/>
  <c r="AN286" i="1"/>
  <c r="AP286" i="1"/>
  <c r="AJ286" i="1"/>
  <c r="AH287" i="1"/>
  <c r="AF287" i="1"/>
  <c r="AD287" i="1"/>
  <c r="AB287" i="1"/>
  <c r="Z287" i="1"/>
  <c r="X287" i="1"/>
  <c r="AP287" i="1"/>
  <c r="AN287" i="1"/>
  <c r="AL287" i="1"/>
  <c r="AJ287" i="1"/>
  <c r="AP285" i="1"/>
  <c r="AN285" i="1"/>
  <c r="AL285" i="1"/>
  <c r="AJ285" i="1"/>
  <c r="AH285" i="1"/>
  <c r="AF285" i="1"/>
  <c r="AD285" i="1"/>
  <c r="AB285" i="1"/>
  <c r="Z285" i="1"/>
  <c r="X2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N185" i="1"/>
  <c r="M185" i="1"/>
  <c r="L185" i="1"/>
  <c r="K185" i="1"/>
  <c r="J185" i="1"/>
  <c r="I185" i="1"/>
  <c r="H185" i="1"/>
  <c r="G185" i="1"/>
  <c r="F185" i="1"/>
  <c r="E185" i="1"/>
  <c r="U185" i="1"/>
  <c r="T185" i="1"/>
  <c r="S185" i="1"/>
  <c r="R185" i="1"/>
  <c r="Q185" i="1"/>
  <c r="P185" i="1"/>
  <c r="O29" i="1"/>
  <c r="O79" i="1"/>
  <c r="O122" i="1"/>
  <c r="O125" i="1"/>
  <c r="O147" i="1"/>
  <c r="O146" i="1"/>
  <c r="O145" i="1"/>
  <c r="O144" i="1"/>
  <c r="O143" i="1"/>
  <c r="O231" i="1"/>
  <c r="O230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188" i="1"/>
  <c r="O187" i="1"/>
  <c r="O184" i="1"/>
  <c r="O183" i="1"/>
  <c r="O182" i="1"/>
  <c r="O181" i="1"/>
  <c r="O180" i="1"/>
  <c r="O179" i="1"/>
  <c r="O178" i="1"/>
  <c r="O177" i="1"/>
  <c r="O176" i="1"/>
  <c r="O175" i="1"/>
  <c r="O174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N268" i="1"/>
  <c r="M268" i="1"/>
  <c r="L268" i="1"/>
  <c r="K268" i="1"/>
  <c r="J268" i="1"/>
  <c r="I268" i="1"/>
  <c r="H268" i="1"/>
  <c r="G268" i="1"/>
  <c r="F268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N254" i="1"/>
  <c r="M254" i="1"/>
  <c r="L254" i="1"/>
  <c r="K254" i="1"/>
  <c r="J254" i="1"/>
  <c r="I254" i="1"/>
  <c r="H254" i="1"/>
  <c r="G254" i="1"/>
  <c r="F254" i="1"/>
  <c r="E254" i="1"/>
  <c r="O271" i="1"/>
  <c r="O270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N272" i="1"/>
  <c r="M272" i="1"/>
  <c r="L272" i="1"/>
  <c r="K272" i="1"/>
  <c r="J272" i="1"/>
  <c r="I272" i="1"/>
  <c r="H272" i="1"/>
  <c r="G272" i="1"/>
  <c r="F272" i="1"/>
  <c r="E272" i="1"/>
  <c r="W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V232" i="1"/>
  <c r="U232" i="1"/>
  <c r="T232" i="1"/>
  <c r="S232" i="1"/>
  <c r="R232" i="1"/>
  <c r="Q232" i="1"/>
  <c r="M232" i="1"/>
  <c r="L232" i="1"/>
  <c r="K232" i="1"/>
  <c r="J232" i="1"/>
  <c r="I232" i="1"/>
  <c r="H232" i="1"/>
  <c r="G232" i="1"/>
  <c r="F232" i="1"/>
  <c r="E232" i="1"/>
  <c r="O209" i="1"/>
  <c r="O208" i="1"/>
  <c r="O207" i="1"/>
  <c r="O206" i="1"/>
  <c r="O205" i="1"/>
  <c r="O204" i="1"/>
  <c r="O203" i="1"/>
  <c r="O202" i="1"/>
  <c r="O201" i="1"/>
  <c r="O200" i="1"/>
  <c r="O199" i="1"/>
  <c r="H273" i="1" l="1"/>
  <c r="H280" i="1" s="1"/>
  <c r="N273" i="1"/>
  <c r="N280" i="1" s="1"/>
  <c r="P273" i="1"/>
  <c r="P280" i="1" s="1"/>
  <c r="I273" i="1"/>
  <c r="I280" i="1" s="1"/>
  <c r="M273" i="1"/>
  <c r="M280" i="1" s="1"/>
  <c r="AL273" i="1"/>
  <c r="AL280" i="1" s="1"/>
  <c r="K273" i="1"/>
  <c r="K280" i="1" s="1"/>
  <c r="Q273" i="1"/>
  <c r="Q280" i="1" s="1"/>
  <c r="AN273" i="1"/>
  <c r="AN280" i="1" s="1"/>
  <c r="O185" i="1"/>
  <c r="F273" i="1"/>
  <c r="F280" i="1" s="1"/>
  <c r="W273" i="1"/>
  <c r="W280" i="1" s="1"/>
  <c r="R273" i="1"/>
  <c r="R280" i="1" s="1"/>
  <c r="O268" i="1"/>
  <c r="G273" i="1"/>
  <c r="G280" i="1" s="1"/>
  <c r="X273" i="1"/>
  <c r="X280" i="1" s="1"/>
  <c r="AF273" i="1"/>
  <c r="AF280" i="1" s="1"/>
  <c r="S273" i="1"/>
  <c r="S280" i="1" s="1"/>
  <c r="AP273" i="1"/>
  <c r="AP280" i="1" s="1"/>
  <c r="J273" i="1"/>
  <c r="J280" i="1" s="1"/>
  <c r="AH273" i="1"/>
  <c r="AH280" i="1" s="1"/>
  <c r="O272" i="1"/>
  <c r="V273" i="1"/>
  <c r="V280" i="1" s="1"/>
  <c r="U273" i="1"/>
  <c r="U280" i="1" s="1"/>
  <c r="Z273" i="1"/>
  <c r="Z280" i="1" s="1"/>
  <c r="AJ273" i="1"/>
  <c r="AJ280" i="1" s="1"/>
  <c r="O254" i="1"/>
  <c r="L273" i="1"/>
  <c r="L280" i="1" s="1"/>
  <c r="T273" i="1"/>
  <c r="T280" i="1" s="1"/>
  <c r="AB273" i="1"/>
  <c r="AB280" i="1" s="1"/>
  <c r="AD273" i="1"/>
  <c r="AD280" i="1" s="1"/>
  <c r="AP140" i="1" l="1"/>
  <c r="AO140" i="1"/>
  <c r="AL140" i="1"/>
  <c r="AK140" i="1"/>
  <c r="AH140" i="1"/>
  <c r="AG140" i="1"/>
  <c r="AD140" i="1"/>
  <c r="AC140" i="1"/>
  <c r="Z140" i="1"/>
  <c r="Y140" i="1"/>
  <c r="V140" i="1"/>
  <c r="U140" i="1"/>
  <c r="T140" i="1"/>
  <c r="S140" i="1"/>
  <c r="R140" i="1"/>
  <c r="Q140" i="1"/>
  <c r="M140" i="1"/>
  <c r="L140" i="1"/>
  <c r="K140" i="1"/>
  <c r="J140" i="1"/>
  <c r="I140" i="1"/>
  <c r="H140" i="1"/>
  <c r="F140" i="1"/>
  <c r="AQ123" i="1"/>
  <c r="AM123" i="1"/>
  <c r="AI123" i="1"/>
  <c r="AE123" i="1"/>
  <c r="AA123" i="1"/>
  <c r="W123" i="1"/>
  <c r="N123" i="1"/>
  <c r="AN123" i="1"/>
  <c r="AJ123" i="1"/>
  <c r="AF123" i="1"/>
  <c r="AB123" i="1"/>
  <c r="X123" i="1"/>
  <c r="P123" i="1"/>
  <c r="AP123" i="1"/>
  <c r="AO123" i="1"/>
  <c r="AL123" i="1"/>
  <c r="AK123" i="1"/>
  <c r="AH123" i="1"/>
  <c r="AG123" i="1"/>
  <c r="AD123" i="1"/>
  <c r="AC123" i="1"/>
  <c r="Z123" i="1"/>
  <c r="Y123" i="1"/>
  <c r="V123" i="1"/>
  <c r="U123" i="1"/>
  <c r="T123" i="1"/>
  <c r="S123" i="1"/>
  <c r="R123" i="1"/>
  <c r="Q123" i="1"/>
  <c r="M123" i="1"/>
  <c r="L123" i="1"/>
  <c r="K123" i="1"/>
  <c r="J123" i="1"/>
  <c r="I123" i="1"/>
  <c r="H123" i="1"/>
  <c r="G123" i="1"/>
  <c r="F123" i="1"/>
  <c r="E123" i="1"/>
  <c r="AQ113" i="1"/>
  <c r="AM113" i="1"/>
  <c r="AI113" i="1"/>
  <c r="AE113" i="1"/>
  <c r="AA113" i="1"/>
  <c r="W113" i="1"/>
  <c r="AN113" i="1"/>
  <c r="AJ113" i="1"/>
  <c r="AF113" i="1"/>
  <c r="AB113" i="1"/>
  <c r="X113" i="1"/>
  <c r="P113" i="1"/>
  <c r="AP113" i="1"/>
  <c r="AO113" i="1"/>
  <c r="AL113" i="1"/>
  <c r="AK113" i="1"/>
  <c r="AH113" i="1"/>
  <c r="AG113" i="1"/>
  <c r="AD113" i="1"/>
  <c r="AC113" i="1"/>
  <c r="Z113" i="1"/>
  <c r="Y113" i="1"/>
  <c r="V113" i="1"/>
  <c r="U113" i="1"/>
  <c r="T113" i="1"/>
  <c r="S113" i="1"/>
  <c r="R113" i="1"/>
  <c r="Q113" i="1"/>
  <c r="M113" i="1"/>
  <c r="L113" i="1"/>
  <c r="K113" i="1"/>
  <c r="J113" i="1"/>
  <c r="H113" i="1"/>
  <c r="G113" i="1"/>
  <c r="F113" i="1"/>
  <c r="I113" i="1"/>
  <c r="AQ105" i="1"/>
  <c r="AM105" i="1"/>
  <c r="AI105" i="1"/>
  <c r="AE105" i="1"/>
  <c r="AA105" i="1"/>
  <c r="W105" i="1"/>
  <c r="AN105" i="1"/>
  <c r="AJ105" i="1"/>
  <c r="AF105" i="1"/>
  <c r="AB105" i="1"/>
  <c r="X105" i="1"/>
  <c r="P105" i="1"/>
  <c r="AP105" i="1"/>
  <c r="AO105" i="1"/>
  <c r="AL105" i="1"/>
  <c r="AK105" i="1"/>
  <c r="AH105" i="1"/>
  <c r="AG105" i="1"/>
  <c r="AD105" i="1"/>
  <c r="AC105" i="1"/>
  <c r="Z105" i="1"/>
  <c r="Y105" i="1"/>
  <c r="V105" i="1"/>
  <c r="U105" i="1"/>
  <c r="T105" i="1"/>
  <c r="S105" i="1"/>
  <c r="R105" i="1"/>
  <c r="Q105" i="1"/>
  <c r="M105" i="1"/>
  <c r="L105" i="1"/>
  <c r="K105" i="1"/>
  <c r="J105" i="1"/>
  <c r="I105" i="1"/>
  <c r="H105" i="1"/>
  <c r="G105" i="1"/>
  <c r="F105" i="1"/>
  <c r="E105" i="1"/>
  <c r="AQ100" i="1"/>
  <c r="AM100" i="1"/>
  <c r="AI100" i="1"/>
  <c r="AE100" i="1"/>
  <c r="AA100" i="1"/>
  <c r="W100" i="1"/>
  <c r="AN100" i="1"/>
  <c r="AJ100" i="1"/>
  <c r="AF100" i="1"/>
  <c r="AB100" i="1"/>
  <c r="X100" i="1"/>
  <c r="AP100" i="1"/>
  <c r="AO100" i="1"/>
  <c r="AL100" i="1"/>
  <c r="AK100" i="1"/>
  <c r="AH100" i="1"/>
  <c r="AG100" i="1"/>
  <c r="AD100" i="1"/>
  <c r="AC100" i="1"/>
  <c r="Z100" i="1"/>
  <c r="Y100" i="1"/>
  <c r="V100" i="1"/>
  <c r="U100" i="1"/>
  <c r="T100" i="1"/>
  <c r="S100" i="1"/>
  <c r="R100" i="1"/>
  <c r="Q100" i="1"/>
  <c r="P100" i="1"/>
  <c r="N100" i="1"/>
  <c r="M100" i="1"/>
  <c r="L100" i="1"/>
  <c r="K100" i="1"/>
  <c r="J100" i="1"/>
  <c r="I100" i="1"/>
  <c r="H100" i="1"/>
  <c r="G100" i="1"/>
  <c r="F100" i="1"/>
  <c r="E100" i="1"/>
  <c r="O121" i="1"/>
  <c r="O117" i="1"/>
  <c r="O116" i="1"/>
  <c r="O111" i="1"/>
  <c r="O110" i="1"/>
  <c r="O109" i="1"/>
  <c r="O108" i="1"/>
  <c r="O107" i="1"/>
  <c r="O103" i="1"/>
  <c r="O98" i="1"/>
  <c r="O89" i="1"/>
  <c r="O85" i="1"/>
  <c r="O84" i="1"/>
  <c r="O68" i="1"/>
  <c r="L70" i="1"/>
  <c r="O63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4" i="1"/>
  <c r="O31" i="1"/>
  <c r="O30" i="1"/>
  <c r="O28" i="1"/>
  <c r="O25" i="1"/>
  <c r="O24" i="1"/>
  <c r="O23" i="1"/>
  <c r="O22" i="1"/>
  <c r="O21" i="1"/>
  <c r="O16" i="1"/>
  <c r="AQ91" i="1"/>
  <c r="AM91" i="1"/>
  <c r="AI91" i="1"/>
  <c r="AE91" i="1"/>
  <c r="AA91" i="1"/>
  <c r="W91" i="1"/>
  <c r="N91" i="1"/>
  <c r="AN91" i="1"/>
  <c r="AJ91" i="1"/>
  <c r="AF91" i="1"/>
  <c r="AB91" i="1"/>
  <c r="X91" i="1"/>
  <c r="P91" i="1"/>
  <c r="AP91" i="1"/>
  <c r="AO91" i="1"/>
  <c r="AL91" i="1"/>
  <c r="AK91" i="1"/>
  <c r="AH91" i="1"/>
  <c r="AG91" i="1"/>
  <c r="AD91" i="1"/>
  <c r="AC91" i="1"/>
  <c r="Z91" i="1"/>
  <c r="Y91" i="1"/>
  <c r="V91" i="1"/>
  <c r="U91" i="1"/>
  <c r="T91" i="1"/>
  <c r="S91" i="1"/>
  <c r="R91" i="1"/>
  <c r="Q91" i="1"/>
  <c r="M91" i="1"/>
  <c r="L91" i="1"/>
  <c r="K91" i="1"/>
  <c r="J91" i="1"/>
  <c r="I91" i="1"/>
  <c r="H91" i="1"/>
  <c r="G91" i="1"/>
  <c r="F91" i="1"/>
  <c r="E91" i="1"/>
  <c r="X87" i="1"/>
  <c r="AQ87" i="1"/>
  <c r="AM87" i="1"/>
  <c r="AI87" i="1"/>
  <c r="AE87" i="1"/>
  <c r="AA87" i="1"/>
  <c r="W87" i="1"/>
  <c r="N87" i="1"/>
  <c r="AN87" i="1"/>
  <c r="AJ87" i="1"/>
  <c r="AF87" i="1"/>
  <c r="AB87" i="1"/>
  <c r="P87" i="1"/>
  <c r="AP87" i="1"/>
  <c r="AO87" i="1"/>
  <c r="AL87" i="1"/>
  <c r="AK87" i="1"/>
  <c r="AH87" i="1"/>
  <c r="AG87" i="1"/>
  <c r="AD87" i="1"/>
  <c r="AC87" i="1"/>
  <c r="Z87" i="1"/>
  <c r="Y87" i="1"/>
  <c r="V87" i="1"/>
  <c r="U87" i="1"/>
  <c r="T87" i="1"/>
  <c r="S87" i="1"/>
  <c r="R87" i="1"/>
  <c r="Q87" i="1"/>
  <c r="M87" i="1"/>
  <c r="L87" i="1"/>
  <c r="K87" i="1"/>
  <c r="J87" i="1"/>
  <c r="I87" i="1"/>
  <c r="H87" i="1"/>
  <c r="G87" i="1"/>
  <c r="F87" i="1"/>
  <c r="E87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N26" i="1"/>
  <c r="M26" i="1"/>
  <c r="L26" i="1"/>
  <c r="K26" i="1"/>
  <c r="J26" i="1"/>
  <c r="I26" i="1"/>
  <c r="H26" i="1"/>
  <c r="G26" i="1"/>
  <c r="F26" i="1"/>
  <c r="E26" i="1"/>
  <c r="AQ17" i="1"/>
  <c r="AQ18" i="1" s="1"/>
  <c r="AP17" i="1"/>
  <c r="AP18" i="1" s="1"/>
  <c r="AO17" i="1"/>
  <c r="AO18" i="1" s="1"/>
  <c r="AN17" i="1"/>
  <c r="AN18" i="1" s="1"/>
  <c r="AM17" i="1"/>
  <c r="AM18" i="1" s="1"/>
  <c r="AL17" i="1"/>
  <c r="AL18" i="1" s="1"/>
  <c r="AK17" i="1"/>
  <c r="AK18" i="1" s="1"/>
  <c r="AJ17" i="1"/>
  <c r="AJ18" i="1" s="1"/>
  <c r="AI17" i="1"/>
  <c r="AI18" i="1" s="1"/>
  <c r="AH17" i="1"/>
  <c r="AH18" i="1" s="1"/>
  <c r="AG17" i="1"/>
  <c r="AG18" i="1" s="1"/>
  <c r="AF17" i="1"/>
  <c r="AF18" i="1" s="1"/>
  <c r="AE17" i="1"/>
  <c r="AE18" i="1" s="1"/>
  <c r="AD17" i="1"/>
  <c r="AD18" i="1" s="1"/>
  <c r="AC17" i="1"/>
  <c r="AC18" i="1" s="1"/>
  <c r="AB17" i="1"/>
  <c r="AB18" i="1" s="1"/>
  <c r="AA17" i="1"/>
  <c r="AA18" i="1" s="1"/>
  <c r="Z17" i="1"/>
  <c r="Z18" i="1" s="1"/>
  <c r="Y17" i="1"/>
  <c r="Y18" i="1" s="1"/>
  <c r="X17" i="1"/>
  <c r="X18" i="1" s="1"/>
  <c r="W17" i="1"/>
  <c r="V17" i="1"/>
  <c r="U17" i="1"/>
  <c r="T17" i="1"/>
  <c r="S17" i="1"/>
  <c r="R17" i="1"/>
  <c r="Q17" i="1"/>
  <c r="P17" i="1"/>
  <c r="N17" i="1"/>
  <c r="M17" i="1"/>
  <c r="M18" i="1" s="1"/>
  <c r="L17" i="1"/>
  <c r="L18" i="1" s="1"/>
  <c r="K17" i="1"/>
  <c r="J17" i="1"/>
  <c r="I17" i="1"/>
  <c r="I18" i="1" s="1"/>
  <c r="H17" i="1"/>
  <c r="G17" i="1"/>
  <c r="F17" i="1"/>
  <c r="F18" i="1" s="1"/>
  <c r="E17" i="1"/>
  <c r="E18" i="1" s="1"/>
  <c r="D189" i="1"/>
  <c r="D281" i="1" s="1"/>
  <c r="D185" i="1"/>
  <c r="D272" i="1"/>
  <c r="D268" i="1"/>
  <c r="D254" i="1"/>
  <c r="D211" i="1"/>
  <c r="D228" i="1"/>
  <c r="D232" i="1"/>
  <c r="D123" i="1"/>
  <c r="D100" i="1"/>
  <c r="D91" i="1"/>
  <c r="D87" i="1"/>
  <c r="C287" i="1"/>
  <c r="B287" i="1"/>
  <c r="E189" i="1"/>
  <c r="F189" i="1"/>
  <c r="G189" i="1"/>
  <c r="H189" i="1"/>
  <c r="I189" i="1"/>
  <c r="J189" i="1"/>
  <c r="K189" i="1"/>
  <c r="M189" i="1"/>
  <c r="N189" i="1"/>
  <c r="P189" i="1"/>
  <c r="Q189" i="1"/>
  <c r="R189" i="1"/>
  <c r="S189" i="1"/>
  <c r="T189" i="1"/>
  <c r="U189" i="1"/>
  <c r="V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M189" i="1"/>
  <c r="AN189" i="1"/>
  <c r="AO189" i="1"/>
  <c r="AP189" i="1"/>
  <c r="AQ189" i="1"/>
  <c r="O14" i="1"/>
  <c r="D17" i="1"/>
  <c r="D26" i="1"/>
  <c r="E268" i="1"/>
  <c r="E273" i="1" s="1"/>
  <c r="N228" i="1"/>
  <c r="M228" i="1"/>
  <c r="L228" i="1"/>
  <c r="K228" i="1"/>
  <c r="J228" i="1"/>
  <c r="I228" i="1"/>
  <c r="H228" i="1"/>
  <c r="G228" i="1"/>
  <c r="F228" i="1"/>
  <c r="N211" i="1"/>
  <c r="M211" i="1"/>
  <c r="L211" i="1"/>
  <c r="K211" i="1"/>
  <c r="J211" i="1"/>
  <c r="I211" i="1"/>
  <c r="H211" i="1"/>
  <c r="G211" i="1"/>
  <c r="F211" i="1"/>
  <c r="N172" i="1"/>
  <c r="M172" i="1"/>
  <c r="L172" i="1"/>
  <c r="K172" i="1"/>
  <c r="J172" i="1"/>
  <c r="I172" i="1"/>
  <c r="H172" i="1"/>
  <c r="G172" i="1"/>
  <c r="F172" i="1"/>
  <c r="B285" i="1"/>
  <c r="N232" i="1"/>
  <c r="E228" i="1"/>
  <c r="E211" i="1"/>
  <c r="E172" i="1"/>
  <c r="N148" i="1"/>
  <c r="N149" i="1" s="1"/>
  <c r="M148" i="1"/>
  <c r="M149" i="1" s="1"/>
  <c r="L148" i="1"/>
  <c r="L149" i="1" s="1"/>
  <c r="K148" i="1"/>
  <c r="K149" i="1" s="1"/>
  <c r="J148" i="1"/>
  <c r="J149" i="1" s="1"/>
  <c r="I148" i="1"/>
  <c r="I149" i="1" s="1"/>
  <c r="H148" i="1"/>
  <c r="H149" i="1" s="1"/>
  <c r="G148" i="1"/>
  <c r="G149" i="1" s="1"/>
  <c r="F148" i="1"/>
  <c r="F149" i="1" s="1"/>
  <c r="E148" i="1"/>
  <c r="E149" i="1" s="1"/>
  <c r="N140" i="1"/>
  <c r="G140" i="1"/>
  <c r="E140" i="1"/>
  <c r="N137" i="1"/>
  <c r="M137" i="1"/>
  <c r="L137" i="1"/>
  <c r="K137" i="1"/>
  <c r="J137" i="1"/>
  <c r="I137" i="1"/>
  <c r="H137" i="1"/>
  <c r="G137" i="1"/>
  <c r="F137" i="1"/>
  <c r="E137" i="1"/>
  <c r="E134" i="1"/>
  <c r="N134" i="1"/>
  <c r="M134" i="1"/>
  <c r="L134" i="1"/>
  <c r="K134" i="1"/>
  <c r="J134" i="1"/>
  <c r="I134" i="1"/>
  <c r="H134" i="1"/>
  <c r="G134" i="1"/>
  <c r="F134" i="1"/>
  <c r="N131" i="1"/>
  <c r="M131" i="1"/>
  <c r="L131" i="1"/>
  <c r="K131" i="1"/>
  <c r="J131" i="1"/>
  <c r="I131" i="1"/>
  <c r="H131" i="1"/>
  <c r="G131" i="1"/>
  <c r="F131" i="1"/>
  <c r="E131" i="1"/>
  <c r="N126" i="1"/>
  <c r="M126" i="1"/>
  <c r="L126" i="1"/>
  <c r="K126" i="1"/>
  <c r="J126" i="1"/>
  <c r="I126" i="1"/>
  <c r="H126" i="1"/>
  <c r="G126" i="1"/>
  <c r="F126" i="1"/>
  <c r="E126" i="1"/>
  <c r="N119" i="1"/>
  <c r="M119" i="1"/>
  <c r="L119" i="1"/>
  <c r="K119" i="1"/>
  <c r="J119" i="1"/>
  <c r="I119" i="1"/>
  <c r="H119" i="1"/>
  <c r="G119" i="1"/>
  <c r="F119" i="1"/>
  <c r="E119" i="1"/>
  <c r="N113" i="1"/>
  <c r="E113" i="1"/>
  <c r="N105" i="1"/>
  <c r="N94" i="1"/>
  <c r="M94" i="1"/>
  <c r="L94" i="1"/>
  <c r="K94" i="1"/>
  <c r="J94" i="1"/>
  <c r="I94" i="1"/>
  <c r="H94" i="1"/>
  <c r="G94" i="1"/>
  <c r="F94" i="1"/>
  <c r="E94" i="1"/>
  <c r="N82" i="1"/>
  <c r="M82" i="1"/>
  <c r="L82" i="1"/>
  <c r="K82" i="1"/>
  <c r="J82" i="1"/>
  <c r="I82" i="1"/>
  <c r="H82" i="1"/>
  <c r="G82" i="1"/>
  <c r="F82" i="1"/>
  <c r="E82" i="1"/>
  <c r="N76" i="1"/>
  <c r="M76" i="1"/>
  <c r="L76" i="1"/>
  <c r="K76" i="1"/>
  <c r="J76" i="1"/>
  <c r="I76" i="1"/>
  <c r="H76" i="1"/>
  <c r="G76" i="1"/>
  <c r="F76" i="1"/>
  <c r="E76" i="1"/>
  <c r="N70" i="1"/>
  <c r="M70" i="1"/>
  <c r="K70" i="1"/>
  <c r="J70" i="1"/>
  <c r="I70" i="1"/>
  <c r="H70" i="1"/>
  <c r="G70" i="1"/>
  <c r="F70" i="1"/>
  <c r="E70" i="1"/>
  <c r="N64" i="1"/>
  <c r="M64" i="1"/>
  <c r="L64" i="1"/>
  <c r="K64" i="1"/>
  <c r="J64" i="1"/>
  <c r="I64" i="1"/>
  <c r="H64" i="1"/>
  <c r="G64" i="1"/>
  <c r="F64" i="1"/>
  <c r="E64" i="1"/>
  <c r="N35" i="1"/>
  <c r="M35" i="1"/>
  <c r="L35" i="1"/>
  <c r="K35" i="1"/>
  <c r="J35" i="1"/>
  <c r="I35" i="1"/>
  <c r="H35" i="1"/>
  <c r="G35" i="1"/>
  <c r="F35" i="1"/>
  <c r="E35" i="1"/>
  <c r="N32" i="1"/>
  <c r="M32" i="1"/>
  <c r="L32" i="1"/>
  <c r="K32" i="1"/>
  <c r="J32" i="1"/>
  <c r="I32" i="1"/>
  <c r="H32" i="1"/>
  <c r="G32" i="1"/>
  <c r="F32" i="1"/>
  <c r="E32" i="1"/>
  <c r="G18" i="1"/>
  <c r="AD148" i="1"/>
  <c r="AD149" i="1" s="1"/>
  <c r="O232" i="1"/>
  <c r="O210" i="1"/>
  <c r="O198" i="1"/>
  <c r="O197" i="1"/>
  <c r="O196" i="1"/>
  <c r="O158" i="1"/>
  <c r="O139" i="1"/>
  <c r="O136" i="1"/>
  <c r="O133" i="1"/>
  <c r="O134" i="1" s="1"/>
  <c r="O130" i="1"/>
  <c r="O118" i="1"/>
  <c r="O115" i="1"/>
  <c r="O112" i="1"/>
  <c r="O104" i="1"/>
  <c r="O102" i="1"/>
  <c r="O99" i="1"/>
  <c r="O93" i="1"/>
  <c r="O90" i="1"/>
  <c r="O86" i="1"/>
  <c r="O81" i="1"/>
  <c r="O80" i="1"/>
  <c r="O78" i="1"/>
  <c r="O75" i="1"/>
  <c r="O74" i="1"/>
  <c r="O73" i="1"/>
  <c r="O72" i="1"/>
  <c r="O69" i="1"/>
  <c r="O67" i="1"/>
  <c r="O66" i="1"/>
  <c r="O39" i="1"/>
  <c r="O15" i="1"/>
  <c r="O13" i="1"/>
  <c r="O12" i="1"/>
  <c r="O11" i="1"/>
  <c r="O10" i="1"/>
  <c r="K233" i="1" l="1"/>
  <c r="K279" i="1" s="1"/>
  <c r="F233" i="1"/>
  <c r="F279" i="1" s="1"/>
  <c r="G233" i="1"/>
  <c r="G279" i="1" s="1"/>
  <c r="N233" i="1"/>
  <c r="J95" i="1"/>
  <c r="K95" i="1"/>
  <c r="L233" i="1"/>
  <c r="L279" i="1" s="1"/>
  <c r="O281" i="1"/>
  <c r="O211" i="1"/>
  <c r="E280" i="1"/>
  <c r="O280" i="1" s="1"/>
  <c r="E279" i="1"/>
  <c r="G95" i="1"/>
  <c r="H95" i="1"/>
  <c r="I95" i="1"/>
  <c r="H233" i="1"/>
  <c r="H279" i="1" s="1"/>
  <c r="O91" i="1"/>
  <c r="O17" i="1"/>
  <c r="O126" i="1"/>
  <c r="M95" i="1"/>
  <c r="O100" i="1"/>
  <c r="O87" i="1"/>
  <c r="O35" i="1"/>
  <c r="E95" i="1"/>
  <c r="F95" i="1"/>
  <c r="N95" i="1"/>
  <c r="D273" i="1"/>
  <c r="D280" i="1" s="1"/>
  <c r="O26" i="1"/>
  <c r="O123" i="1"/>
  <c r="J233" i="1"/>
  <c r="J279" i="1" s="1"/>
  <c r="M233" i="1"/>
  <c r="M279" i="1" s="1"/>
  <c r="L95" i="1"/>
  <c r="I233" i="1"/>
  <c r="I279" i="1" s="1"/>
  <c r="N36" i="1"/>
  <c r="J127" i="1"/>
  <c r="L141" i="1"/>
  <c r="H36" i="1"/>
  <c r="N279" i="1"/>
  <c r="G36" i="1"/>
  <c r="M36" i="1"/>
  <c r="J190" i="1"/>
  <c r="J278" i="1" s="1"/>
  <c r="F36" i="1"/>
  <c r="F141" i="1"/>
  <c r="L36" i="1"/>
  <c r="I190" i="1"/>
  <c r="I278" i="1" s="1"/>
  <c r="N127" i="1"/>
  <c r="L190" i="1"/>
  <c r="L278" i="1" s="1"/>
  <c r="G127" i="1"/>
  <c r="J141" i="1"/>
  <c r="K190" i="1"/>
  <c r="K278" i="1" s="1"/>
  <c r="M127" i="1"/>
  <c r="N190" i="1"/>
  <c r="N278" i="1" s="1"/>
  <c r="E36" i="1"/>
  <c r="K141" i="1"/>
  <c r="L127" i="1"/>
  <c r="N141" i="1"/>
  <c r="I127" i="1"/>
  <c r="M141" i="1"/>
  <c r="F190" i="1"/>
  <c r="F278" i="1" s="1"/>
  <c r="M190" i="1"/>
  <c r="M278" i="1" s="1"/>
  <c r="H127" i="1"/>
  <c r="G190" i="1"/>
  <c r="G278" i="1" s="1"/>
  <c r="H190" i="1"/>
  <c r="H278" i="1" s="1"/>
  <c r="O228" i="1"/>
  <c r="K36" i="1"/>
  <c r="I36" i="1"/>
  <c r="K127" i="1"/>
  <c r="G141" i="1"/>
  <c r="I141" i="1"/>
  <c r="O273" i="1"/>
  <c r="J36" i="1"/>
  <c r="F127" i="1"/>
  <c r="H141" i="1"/>
  <c r="E233" i="1"/>
  <c r="E190" i="1"/>
  <c r="E278" i="1" s="1"/>
  <c r="E141" i="1"/>
  <c r="E127" i="1"/>
  <c r="H18" i="1"/>
  <c r="J18" i="1"/>
  <c r="K18" i="1"/>
  <c r="N18" i="1"/>
  <c r="O279" i="1" l="1"/>
  <c r="O233" i="1"/>
  <c r="O278" i="1"/>
  <c r="O36" i="1"/>
  <c r="M150" i="1"/>
  <c r="M277" i="1" s="1"/>
  <c r="L150" i="1"/>
  <c r="I150" i="1"/>
  <c r="I277" i="1" s="1"/>
  <c r="F150" i="1"/>
  <c r="F277" i="1" s="1"/>
  <c r="F284" i="1" s="1"/>
  <c r="G150" i="1"/>
  <c r="G277" i="1" s="1"/>
  <c r="G284" i="1" s="1"/>
  <c r="N150" i="1"/>
  <c r="N277" i="1" s="1"/>
  <c r="K150" i="1"/>
  <c r="J150" i="1"/>
  <c r="J277" i="1" s="1"/>
  <c r="H150" i="1"/>
  <c r="H277" i="1" s="1"/>
  <c r="E150" i="1"/>
  <c r="E277" i="1" s="1"/>
  <c r="E284" i="1" l="1"/>
  <c r="K277" i="1"/>
  <c r="K283" i="1" s="1"/>
  <c r="L277" i="1"/>
  <c r="L284" i="1" s="1"/>
  <c r="H283" i="1"/>
  <c r="H282" i="1"/>
  <c r="N283" i="1"/>
  <c r="N282" i="1"/>
  <c r="M283" i="1"/>
  <c r="M282" i="1"/>
  <c r="M284" i="1"/>
  <c r="H284" i="1"/>
  <c r="E283" i="1"/>
  <c r="E282" i="1"/>
  <c r="G283" i="1"/>
  <c r="G282" i="1"/>
  <c r="F283" i="1"/>
  <c r="F282" i="1"/>
  <c r="N284" i="1"/>
  <c r="J283" i="1"/>
  <c r="J282" i="1"/>
  <c r="J284" i="1"/>
  <c r="I282" i="1"/>
  <c r="I283" i="1"/>
  <c r="I284" i="1"/>
  <c r="AF64" i="1"/>
  <c r="AQ148" i="1"/>
  <c r="AQ149" i="1" s="1"/>
  <c r="AP148" i="1"/>
  <c r="AP149" i="1" s="1"/>
  <c r="AO148" i="1"/>
  <c r="AO149" i="1" s="1"/>
  <c r="AN148" i="1"/>
  <c r="AN149" i="1" s="1"/>
  <c r="AM148" i="1"/>
  <c r="AM149" i="1" s="1"/>
  <c r="AL148" i="1"/>
  <c r="AL149" i="1" s="1"/>
  <c r="AK148" i="1"/>
  <c r="AK149" i="1" s="1"/>
  <c r="AJ148" i="1"/>
  <c r="AJ149" i="1" s="1"/>
  <c r="AI148" i="1"/>
  <c r="AI149" i="1" s="1"/>
  <c r="AH148" i="1"/>
  <c r="AH149" i="1" s="1"/>
  <c r="AG148" i="1"/>
  <c r="AG149" i="1" s="1"/>
  <c r="AF148" i="1"/>
  <c r="AF149" i="1" s="1"/>
  <c r="AE148" i="1"/>
  <c r="AE149" i="1" s="1"/>
  <c r="AC148" i="1"/>
  <c r="AC149" i="1" s="1"/>
  <c r="AB148" i="1"/>
  <c r="AB149" i="1" s="1"/>
  <c r="AA148" i="1"/>
  <c r="AA149" i="1" s="1"/>
  <c r="Z148" i="1"/>
  <c r="Z149" i="1" s="1"/>
  <c r="Y148" i="1"/>
  <c r="Y149" i="1" s="1"/>
  <c r="X148" i="1"/>
  <c r="X149" i="1" s="1"/>
  <c r="W148" i="1"/>
  <c r="W149" i="1" s="1"/>
  <c r="V148" i="1"/>
  <c r="V149" i="1" s="1"/>
  <c r="U148" i="1"/>
  <c r="U149" i="1" s="1"/>
  <c r="T148" i="1"/>
  <c r="T149" i="1" s="1"/>
  <c r="S148" i="1"/>
  <c r="S149" i="1" s="1"/>
  <c r="R148" i="1"/>
  <c r="R149" i="1" s="1"/>
  <c r="Q148" i="1"/>
  <c r="Q149" i="1" s="1"/>
  <c r="P148" i="1"/>
  <c r="P149" i="1" s="1"/>
  <c r="D148" i="1"/>
  <c r="D149" i="1" s="1"/>
  <c r="AQ140" i="1"/>
  <c r="AN140" i="1"/>
  <c r="AM140" i="1"/>
  <c r="AJ140" i="1"/>
  <c r="AI140" i="1"/>
  <c r="AF140" i="1"/>
  <c r="AE140" i="1"/>
  <c r="AB140" i="1"/>
  <c r="AA140" i="1"/>
  <c r="X140" i="1"/>
  <c r="W140" i="1"/>
  <c r="P140" i="1"/>
  <c r="O140" i="1"/>
  <c r="D140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D137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D134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D131" i="1"/>
  <c r="P232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D172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D126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D119" i="1"/>
  <c r="O113" i="1"/>
  <c r="D113" i="1"/>
  <c r="O105" i="1"/>
  <c r="D105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D94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D82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D76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D70" i="1"/>
  <c r="AQ64" i="1"/>
  <c r="AP64" i="1"/>
  <c r="AO64" i="1"/>
  <c r="AN64" i="1"/>
  <c r="AM64" i="1"/>
  <c r="AL64" i="1"/>
  <c r="AK64" i="1"/>
  <c r="AJ64" i="1"/>
  <c r="AI64" i="1"/>
  <c r="AH64" i="1"/>
  <c r="AG64" i="1"/>
  <c r="AE64" i="1"/>
  <c r="AD64" i="1"/>
  <c r="AC64" i="1"/>
  <c r="AB64" i="1"/>
  <c r="AA64" i="1"/>
  <c r="Z64" i="1"/>
  <c r="Y64" i="1"/>
  <c r="X64" i="1"/>
  <c r="W64" i="1"/>
  <c r="V64" i="1"/>
  <c r="T64" i="1"/>
  <c r="S64" i="1"/>
  <c r="R64" i="1"/>
  <c r="Q64" i="1"/>
  <c r="P64" i="1"/>
  <c r="O64" i="1"/>
  <c r="D64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D35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D32" i="1"/>
  <c r="O18" i="1"/>
  <c r="C286" i="1"/>
  <c r="B286" i="1"/>
  <c r="C285" i="1"/>
  <c r="AK95" i="1" l="1"/>
  <c r="P233" i="1"/>
  <c r="P279" i="1" s="1"/>
  <c r="X233" i="1"/>
  <c r="X279" i="1" s="1"/>
  <c r="AF233" i="1"/>
  <c r="AF279" i="1" s="1"/>
  <c r="AN233" i="1"/>
  <c r="AN279" i="1" s="1"/>
  <c r="Q233" i="1"/>
  <c r="K284" i="1"/>
  <c r="L283" i="1"/>
  <c r="R233" i="1"/>
  <c r="R279" i="1" s="1"/>
  <c r="K282" i="1"/>
  <c r="O277" i="1"/>
  <c r="L282" i="1"/>
  <c r="S233" i="1"/>
  <c r="S279" i="1" s="1"/>
  <c r="W95" i="1"/>
  <c r="AE95" i="1"/>
  <c r="AN95" i="1"/>
  <c r="AG95" i="1"/>
  <c r="AO95" i="1"/>
  <c r="T233" i="1"/>
  <c r="T279" i="1" s="1"/>
  <c r="AB233" i="1"/>
  <c r="AB279" i="1" s="1"/>
  <c r="AJ233" i="1"/>
  <c r="AJ279" i="1" s="1"/>
  <c r="AB95" i="1"/>
  <c r="U95" i="1"/>
  <c r="AC95" i="1"/>
  <c r="AL95" i="1"/>
  <c r="T95" i="1"/>
  <c r="D95" i="1"/>
  <c r="V95" i="1"/>
  <c r="AD95" i="1"/>
  <c r="AM95" i="1"/>
  <c r="Z233" i="1"/>
  <c r="Z279" i="1" s="1"/>
  <c r="AH233" i="1"/>
  <c r="AH279" i="1" s="1"/>
  <c r="AP233" i="1"/>
  <c r="AP279" i="1" s="1"/>
  <c r="X95" i="1"/>
  <c r="Q95" i="1"/>
  <c r="Y95" i="1"/>
  <c r="AH95" i="1"/>
  <c r="AP95" i="1"/>
  <c r="U233" i="1"/>
  <c r="U279" i="1" s="1"/>
  <c r="R95" i="1"/>
  <c r="Z95" i="1"/>
  <c r="AI95" i="1"/>
  <c r="AQ95" i="1"/>
  <c r="V233" i="1"/>
  <c r="AD233" i="1"/>
  <c r="AD279" i="1" s="1"/>
  <c r="AL233" i="1"/>
  <c r="AL279" i="1" s="1"/>
  <c r="AF95" i="1"/>
  <c r="P95" i="1"/>
  <c r="S95" i="1"/>
  <c r="AA95" i="1"/>
  <c r="AJ95" i="1"/>
  <c r="W233" i="1"/>
  <c r="W279" i="1" s="1"/>
  <c r="O95" i="1"/>
  <c r="AE36" i="1"/>
  <c r="S36" i="1"/>
  <c r="P36" i="1"/>
  <c r="AH36" i="1"/>
  <c r="AF36" i="1"/>
  <c r="R36" i="1"/>
  <c r="AI36" i="1"/>
  <c r="AL36" i="1"/>
  <c r="X36" i="1"/>
  <c r="AO36" i="1"/>
  <c r="AJ36" i="1"/>
  <c r="AK36" i="1"/>
  <c r="AQ36" i="1"/>
  <c r="AB36" i="1"/>
  <c r="AA36" i="1"/>
  <c r="AC36" i="1"/>
  <c r="T36" i="1"/>
  <c r="Y36" i="1"/>
  <c r="Z36" i="1"/>
  <c r="AD36" i="1"/>
  <c r="AM36" i="1"/>
  <c r="AN36" i="1"/>
  <c r="D36" i="1"/>
  <c r="O190" i="1"/>
  <c r="AP36" i="1"/>
  <c r="AG36" i="1"/>
  <c r="U36" i="1"/>
  <c r="V36" i="1"/>
  <c r="W36" i="1"/>
  <c r="Q36" i="1"/>
  <c r="V141" i="1"/>
  <c r="AH141" i="1"/>
  <c r="S127" i="1"/>
  <c r="AQ127" i="1"/>
  <c r="AA141" i="1"/>
  <c r="AM141" i="1"/>
  <c r="AE127" i="1"/>
  <c r="AG127" i="1"/>
  <c r="Q141" i="1"/>
  <c r="AC141" i="1"/>
  <c r="AO141" i="1"/>
  <c r="S141" i="1"/>
  <c r="AE141" i="1"/>
  <c r="AQ141" i="1"/>
  <c r="O141" i="1"/>
  <c r="Z127" i="1"/>
  <c r="D127" i="1"/>
  <c r="P190" i="1"/>
  <c r="P278" i="1" s="1"/>
  <c r="R127" i="1"/>
  <c r="AD127" i="1"/>
  <c r="D141" i="1"/>
  <c r="Z141" i="1"/>
  <c r="AL141" i="1"/>
  <c r="U127" i="1"/>
  <c r="V127" i="1"/>
  <c r="AH127" i="1"/>
  <c r="R141" i="1"/>
  <c r="AD141" i="1"/>
  <c r="AP141" i="1"/>
  <c r="W127" i="1"/>
  <c r="AI127" i="1"/>
  <c r="X127" i="1"/>
  <c r="AJ127" i="1"/>
  <c r="T141" i="1"/>
  <c r="AF141" i="1"/>
  <c r="U141" i="1"/>
  <c r="AG141" i="1"/>
  <c r="O127" i="1"/>
  <c r="AA127" i="1"/>
  <c r="AM127" i="1"/>
  <c r="W141" i="1"/>
  <c r="AI141" i="1"/>
  <c r="X141" i="1"/>
  <c r="AJ141" i="1"/>
  <c r="Y141" i="1"/>
  <c r="AK141" i="1"/>
  <c r="AF127" i="1"/>
  <c r="P141" i="1"/>
  <c r="AB141" i="1"/>
  <c r="AN141" i="1"/>
  <c r="T127" i="1"/>
  <c r="Y127" i="1"/>
  <c r="AK127" i="1"/>
  <c r="AL127" i="1"/>
  <c r="P127" i="1"/>
  <c r="AB127" i="1"/>
  <c r="AN127" i="1"/>
  <c r="Q127" i="1"/>
  <c r="AC127" i="1"/>
  <c r="AO127" i="1"/>
  <c r="AP127" i="1"/>
  <c r="P18" i="1"/>
  <c r="D18" i="1"/>
  <c r="D190" i="1"/>
  <c r="AB190" i="1"/>
  <c r="AB278" i="1" s="1"/>
  <c r="V190" i="1"/>
  <c r="V278" i="1" s="1"/>
  <c r="T190" i="1"/>
  <c r="T278" i="1" s="1"/>
  <c r="U190" i="1"/>
  <c r="U278" i="1" s="1"/>
  <c r="Q279" i="1"/>
  <c r="X190" i="1"/>
  <c r="X278" i="1" s="1"/>
  <c r="AJ190" i="1"/>
  <c r="AJ278" i="1" s="1"/>
  <c r="AD190" i="1"/>
  <c r="AD278" i="1" s="1"/>
  <c r="Z190" i="1"/>
  <c r="Z278" i="1" s="1"/>
  <c r="AN190" i="1"/>
  <c r="AN278" i="1" s="1"/>
  <c r="Q190" i="1"/>
  <c r="Q278" i="1" s="1"/>
  <c r="W190" i="1"/>
  <c r="W278" i="1" s="1"/>
  <c r="V279" i="1"/>
  <c r="R190" i="1"/>
  <c r="R278" i="1" s="1"/>
  <c r="AP190" i="1"/>
  <c r="AP278" i="1" s="1"/>
  <c r="AF190" i="1"/>
  <c r="AF278" i="1" s="1"/>
  <c r="D233" i="1"/>
  <c r="AH190" i="1"/>
  <c r="AH278" i="1" s="1"/>
  <c r="S190" i="1"/>
  <c r="S278" i="1" s="1"/>
  <c r="AL190" i="1"/>
  <c r="AL278" i="1" s="1"/>
  <c r="O148" i="1"/>
  <c r="O149" i="1" s="1"/>
  <c r="D150" i="1" l="1"/>
  <c r="D277" i="1" s="1"/>
  <c r="D279" i="1"/>
  <c r="D278" i="1"/>
  <c r="O150" i="1"/>
  <c r="X150" i="1"/>
  <c r="P150" i="1"/>
  <c r="P277" i="1" s="1"/>
  <c r="D284" i="1" l="1"/>
  <c r="D283" i="1"/>
  <c r="D282" i="1"/>
  <c r="P284" i="1"/>
  <c r="P283" i="1"/>
  <c r="P282" i="1"/>
  <c r="AQ150" i="1" l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C150" i="1"/>
  <c r="AD150" i="1"/>
  <c r="AB150" i="1"/>
  <c r="AA150" i="1"/>
  <c r="Z150" i="1"/>
  <c r="Y150" i="1"/>
  <c r="AJ277" i="1" l="1"/>
  <c r="AJ284" i="1" s="1"/>
  <c r="AL277" i="1"/>
  <c r="X277" i="1"/>
  <c r="AR150" i="1"/>
  <c r="AH277" i="1"/>
  <c r="AD277" i="1"/>
  <c r="AP277" i="1"/>
  <c r="Z277" i="1"/>
  <c r="AF277" i="1"/>
  <c r="AB277" i="1"/>
  <c r="AN277" i="1"/>
  <c r="S18" i="1"/>
  <c r="T18" i="1"/>
  <c r="W18" i="1"/>
  <c r="V18" i="1"/>
  <c r="U18" i="1"/>
  <c r="Q18" i="1"/>
  <c r="R18" i="1"/>
  <c r="AJ282" i="1" l="1"/>
  <c r="AJ283" i="1"/>
  <c r="AH283" i="1"/>
  <c r="AH284" i="1"/>
  <c r="AH282" i="1"/>
  <c r="AD282" i="1"/>
  <c r="AD283" i="1"/>
  <c r="AD284" i="1"/>
  <c r="X284" i="1"/>
  <c r="X283" i="1"/>
  <c r="X282" i="1"/>
  <c r="AB282" i="1"/>
  <c r="AB284" i="1"/>
  <c r="AB283" i="1"/>
  <c r="AN284" i="1"/>
  <c r="AN283" i="1"/>
  <c r="AN282" i="1"/>
  <c r="AL284" i="1"/>
  <c r="AL283" i="1"/>
  <c r="AL282" i="1"/>
  <c r="AF282" i="1"/>
  <c r="AF284" i="1"/>
  <c r="AF283" i="1"/>
  <c r="Z282" i="1"/>
  <c r="Z284" i="1"/>
  <c r="Z283" i="1"/>
  <c r="AP283" i="1"/>
  <c r="AP284" i="1"/>
  <c r="AP282" i="1"/>
  <c r="V150" i="1"/>
  <c r="V277" i="1" s="1"/>
  <c r="W150" i="1"/>
  <c r="W277" i="1" s="1"/>
  <c r="Q150" i="1"/>
  <c r="Q277" i="1" s="1"/>
  <c r="T150" i="1"/>
  <c r="S150" i="1"/>
  <c r="S277" i="1" s="1"/>
  <c r="R150" i="1"/>
  <c r="R277" i="1" s="1"/>
  <c r="U150" i="1"/>
  <c r="U277" i="1" s="1"/>
  <c r="U283" i="1" l="1"/>
  <c r="U282" i="1"/>
  <c r="U284" i="1"/>
  <c r="R284" i="1"/>
  <c r="R283" i="1"/>
  <c r="R282" i="1"/>
  <c r="S284" i="1"/>
  <c r="S283" i="1"/>
  <c r="S282" i="1"/>
  <c r="Q284" i="1"/>
  <c r="Q283" i="1"/>
  <c r="Q282" i="1"/>
  <c r="W284" i="1"/>
  <c r="W282" i="1"/>
  <c r="V284" i="1"/>
  <c r="V283" i="1"/>
  <c r="V282" i="1"/>
  <c r="T277" i="1"/>
  <c r="T284" i="1" l="1"/>
  <c r="T283" i="1"/>
  <c r="T282" i="1"/>
  <c r="W283" i="1"/>
  <c r="O282" i="1" l="1"/>
  <c r="O283" i="1"/>
  <c r="O284" i="1"/>
</calcChain>
</file>

<file path=xl/sharedStrings.xml><?xml version="1.0" encoding="utf-8"?>
<sst xmlns="http://schemas.openxmlformats.org/spreadsheetml/2006/main" count="761" uniqueCount="315">
  <si>
    <t>STACJONARNE STUDIA PIĘCIOLETNIE</t>
  </si>
  <si>
    <t>Moduły obowiązkowe i ograniczonego wyboru</t>
  </si>
  <si>
    <t>Forma zaliczenia</t>
  </si>
  <si>
    <t>Liczba godz.</t>
  </si>
  <si>
    <t>ECTS</t>
  </si>
  <si>
    <t>Forma zajęć</t>
  </si>
  <si>
    <t>Sem. zim</t>
  </si>
  <si>
    <t>Sem. letni</t>
  </si>
  <si>
    <t>W</t>
  </si>
  <si>
    <t>K</t>
  </si>
  <si>
    <t>Ćw</t>
  </si>
  <si>
    <t>L</t>
  </si>
  <si>
    <t>S</t>
  </si>
  <si>
    <t>P</t>
  </si>
  <si>
    <t>sem. I</t>
  </si>
  <si>
    <t>sem. II</t>
  </si>
  <si>
    <t>sem. III</t>
  </si>
  <si>
    <t>sem. IV</t>
  </si>
  <si>
    <t>sem. V</t>
  </si>
  <si>
    <t>sem. VI</t>
  </si>
  <si>
    <t>sem. VII</t>
  </si>
  <si>
    <t>sem. VIII</t>
  </si>
  <si>
    <t>sem. IX</t>
  </si>
  <si>
    <t>sem. X</t>
  </si>
  <si>
    <t>A</t>
  </si>
  <si>
    <t>W/K</t>
  </si>
  <si>
    <t xml:space="preserve">Nurty współczesnej filozofii </t>
  </si>
  <si>
    <t xml:space="preserve">Nurty współczesnej socjologii </t>
  </si>
  <si>
    <t>Historia wychowania</t>
  </si>
  <si>
    <t>Wprowadzenie do pedagogiki</t>
  </si>
  <si>
    <t>Paradygmaty dydaktyki</t>
  </si>
  <si>
    <t>Psychologiczne podstawy kształcenia i wychowania</t>
  </si>
  <si>
    <t>PRAKTYKA</t>
  </si>
  <si>
    <t xml:space="preserve">Nowe ruchy społeczne i aktywizm osób z niepełnosprawością </t>
  </si>
  <si>
    <t>Historia kształcenia specjalnego</t>
  </si>
  <si>
    <t xml:space="preserve">Praca z uczniem z chorobą przewlekłą </t>
  </si>
  <si>
    <t>Praca z uczniem wybitnie zdolnym</t>
  </si>
  <si>
    <t xml:space="preserve">Surdopedagogika </t>
  </si>
  <si>
    <t xml:space="preserve">Tyflopedagogika  </t>
  </si>
  <si>
    <t xml:space="preserve">Podstawy pisma punktowego brajla </t>
  </si>
  <si>
    <t xml:space="preserve">Dorosłość osoby z niepełnosprawnością </t>
  </si>
  <si>
    <t>Wsparcie w pracy i doradztwo zawodowe dla osób z niepełnosprawnością</t>
  </si>
  <si>
    <t xml:space="preserve">Pedeutologia w pedagogice specjalnej </t>
  </si>
  <si>
    <t>Emisja głosu</t>
  </si>
  <si>
    <t>Pierwsza pomoc przedmedyczna</t>
  </si>
  <si>
    <t>Liczba obowiązkowych egzaminów</t>
  </si>
  <si>
    <t>Metodologia badań społecznych</t>
  </si>
  <si>
    <t>Niepełnosprawność intelektualna – wybrane zagadnienia</t>
  </si>
  <si>
    <t>Projektowanie pracy z uczniem z niepełnosprawnością intelektualną</t>
  </si>
  <si>
    <t>Praca z rodziną osoby z niepełnosprawnością intelektualną</t>
  </si>
  <si>
    <t>Asertywność, selfadwokatura i empowerment osób z niepełnosprawnością intelektualną</t>
  </si>
  <si>
    <t xml:space="preserve">Muzykoterapia </t>
  </si>
  <si>
    <t>Zagrożenia rozwojowe wczesnego dzieciństwa</t>
  </si>
  <si>
    <t xml:space="preserve">Wspomaganie rozwoju dziecka urodzonego przedwcześnie </t>
  </si>
  <si>
    <t xml:space="preserve">Wspomaganie rozwoju zabawy małego dziecka </t>
  </si>
  <si>
    <t xml:space="preserve">Wprowadzenie do terapii behawioralnej </t>
  </si>
  <si>
    <t>Projektowanie pracy z uczniem ze spektrum autyzmu</t>
  </si>
  <si>
    <t xml:space="preserve">Zachowania trudne - analiza i terapia </t>
  </si>
  <si>
    <t>Seksualność osób ze spektrum autyzmu</t>
  </si>
  <si>
    <t>Praca z rodziną osoby ze spektrum autyzmu</t>
  </si>
  <si>
    <t xml:space="preserve">Metodyka terapii zajęciowej </t>
  </si>
  <si>
    <t>E</t>
  </si>
  <si>
    <t>Zo</t>
  </si>
  <si>
    <t>2Zo</t>
  </si>
  <si>
    <t>Z</t>
  </si>
  <si>
    <t>3Zo</t>
  </si>
  <si>
    <t xml:space="preserve">Seksualność osób z niepełnosprawnością intelektualną  </t>
  </si>
  <si>
    <t>Pedagogika osób z niepełnosprawnością intelektualną</t>
  </si>
  <si>
    <t>Filozoficzne i socjologiczne podstawy edukacji</t>
  </si>
  <si>
    <t>Antropologia kulturowa</t>
  </si>
  <si>
    <t>Rozwój psychoseksualny człowieka z niepełnosprawnością</t>
  </si>
  <si>
    <t xml:space="preserve">Wykorzystywanie edukacyjnych platform interaktywnych </t>
  </si>
  <si>
    <t>PODSUMOWANIE</t>
  </si>
  <si>
    <t>Moduły specjalnościowe do wyboru od IV roku: 5.1. Edukacja i rehabilitacja osób z niepełnosprawnością intelektualną; 5.2.Wczesne wspomaganie rozwoju; 5.3.Edukacja i terapia uczniów ze spektrum autyzmu</t>
  </si>
  <si>
    <t>Praca z uczniem z zaburzeniem ze spektrum autyzmu</t>
  </si>
  <si>
    <t xml:space="preserve">Praca z uczniem z uszkodzeniem narządu ruchu </t>
  </si>
  <si>
    <t>Wsparcie i rehabilitacja osoby dorosłej z niepełnosprawnością</t>
  </si>
  <si>
    <t xml:space="preserve">Kultura języka i umiejętności akademickie </t>
  </si>
  <si>
    <t>Wczesne wspomaganie rozwoju - podstawy prawne oraz modele organizacji pracy</t>
  </si>
  <si>
    <t>PRAKTYKA (obserwacyjna)</t>
  </si>
  <si>
    <t>PRAKTYKA (kierunkowa)</t>
  </si>
  <si>
    <t>Terapia zajeciowa</t>
  </si>
  <si>
    <t>C.2 Przygotowanie psychologiczne do pracy z dziećmi i uczniami ze specjalnymi potrzebami edukacyjnymi</t>
  </si>
  <si>
    <t>C.3 Przygotowanie pedagogiczne do pracy z dziećmi i uczniami ze specjalnymi potrzebami edukacyjnymi</t>
  </si>
  <si>
    <t>C.4. Przygotowanie pedagogiczne do pracy z osobami dorosłymi z niepełnosprawnościami</t>
  </si>
  <si>
    <t>C.5. Dydaktyka specjalna</t>
  </si>
  <si>
    <t>C.6. Diagnostyka w pedagogice specjalnej</t>
  </si>
  <si>
    <t>C.7. Praktyki zawodowe</t>
  </si>
  <si>
    <t>D.1. Teorie edukacji integracyjnej i włączającej</t>
  </si>
  <si>
    <t>D.2. Diagnoza specjalnych potrzeb edukacyjnych, planowanie, realizacja i monitoring działań wspierających</t>
  </si>
  <si>
    <t>D.3. Metodyka kształcenia w grupach zróżnicowanych</t>
  </si>
  <si>
    <t>D.4. Programy wychowawcze w edukacji integracyjnej i włączającej</t>
  </si>
  <si>
    <t>D.5. Organizacja edukacji włączającej</t>
  </si>
  <si>
    <t>D.6. Praktyki zawodowe</t>
  </si>
  <si>
    <t>E.I.1 Przygotowanie merytoryczne</t>
  </si>
  <si>
    <t>E.I.2 Przygotowanie dydaktyczno-metodyczne</t>
  </si>
  <si>
    <t>E.I.3 Praktyki zawodowe</t>
  </si>
  <si>
    <t>F. WSPARCIE WARSZTATU PRACY PEDAGOGA SPECJALNEGO</t>
  </si>
  <si>
    <t>G. METODOLOGIA BADAŃ NAUKOWYCH</t>
  </si>
  <si>
    <t>E.I.
EDUKACJA I REHABILITACJA OSÓB Z NIEPEŁNOSPRAWNOŚCIĄ INTELEKTUALNĄ</t>
  </si>
  <si>
    <t>E.W.W.
WCZESNE WSPOMAGANIE ROZWOJU DZIECKA</t>
  </si>
  <si>
    <t>E.W.W.1 Przygotowanie merytoryczne</t>
  </si>
  <si>
    <t>E.W.W.2 Przygotowanie dydaktyczno-metodyczne</t>
  </si>
  <si>
    <t>E.W.W.3 Praktyki zawodowe</t>
  </si>
  <si>
    <t>E.A. 
EDUKACJA I TERAPIA OSÓB Z ZABURZENIAMI ZE SPEKTRUM AUTYZMU</t>
  </si>
  <si>
    <t>E.A.1 Przygotowanie merytoryczne</t>
  </si>
  <si>
    <t>E.A.2 Przygotowanie dydaktyczno-metodyczne</t>
  </si>
  <si>
    <t>E.A.3 Praktyki zawodowe</t>
  </si>
  <si>
    <t>F.1. Emisja głosu</t>
  </si>
  <si>
    <t>F.2. Kultura języka</t>
  </si>
  <si>
    <t>F.3. Pierwsza pomoc</t>
  </si>
  <si>
    <t>F.4. Technologie informacyjno-komunikacyjne</t>
  </si>
  <si>
    <t>Monitoring i superwizja działań wspierających w szkole włączającej</t>
  </si>
  <si>
    <t>Umiejętności psychospołeczne pedagoga specjalnego</t>
  </si>
  <si>
    <t>Pedagogika specjalna jako system w procesie przemian</t>
  </si>
  <si>
    <t>Razem</t>
  </si>
  <si>
    <t>4Zo,1Z</t>
  </si>
  <si>
    <t>3E</t>
  </si>
  <si>
    <t>1E</t>
  </si>
  <si>
    <t>C. Moduł kształcenia kierunkowego</t>
  </si>
  <si>
    <t>1Zo</t>
  </si>
  <si>
    <t>6Zo</t>
  </si>
  <si>
    <t>Podzial ECTS</t>
  </si>
  <si>
    <t>Sem. I</t>
  </si>
  <si>
    <t>Sem. II</t>
  </si>
  <si>
    <t>Sem. III</t>
  </si>
  <si>
    <t>Sem. IV</t>
  </si>
  <si>
    <t>Sem. V</t>
  </si>
  <si>
    <t>Sem. VI</t>
  </si>
  <si>
    <t>Sem. VII</t>
  </si>
  <si>
    <t>Sem. VIII</t>
  </si>
  <si>
    <t>Sem. IX</t>
  </si>
  <si>
    <t>Sem. X</t>
  </si>
  <si>
    <t>Sem.I</t>
  </si>
  <si>
    <t>Razem z modułów A,B,C,D,F,G</t>
  </si>
  <si>
    <t>Razem z modułu A</t>
  </si>
  <si>
    <t>Razem z modułu B</t>
  </si>
  <si>
    <t>Razem z modułu C</t>
  </si>
  <si>
    <t>Razem z modułu D</t>
  </si>
  <si>
    <t>Razem z modułu F</t>
  </si>
  <si>
    <t>Razem z modułu G</t>
  </si>
  <si>
    <t>Razem z modułu E.I</t>
  </si>
  <si>
    <t>Razem z modułu E.W.W.</t>
  </si>
  <si>
    <t>Razem z modułu E.A.</t>
  </si>
  <si>
    <t>Razem z praktyk</t>
  </si>
  <si>
    <t>RAZEM LICZBA GODZIN: (dla E.A.)</t>
  </si>
  <si>
    <t>RAZEM LICZBA GODZIN: (dla E.W.W.)</t>
  </si>
  <si>
    <t>RAZEM LICZBA GODZIN: (dla E.I.)</t>
  </si>
  <si>
    <t>Razem liczba egzaminów (dla E.I.)</t>
  </si>
  <si>
    <t>Razem liczba egzaminów (dla E.W.W.)</t>
  </si>
  <si>
    <t>Razem liczba egzaminów (dla E.A.)</t>
  </si>
  <si>
    <t xml:space="preserve">Podstawy języka migowego </t>
  </si>
  <si>
    <t xml:space="preserve">Zo </t>
  </si>
  <si>
    <t xml:space="preserve">E </t>
  </si>
  <si>
    <t xml:space="preserve">D. Moduł edukacji włączającej </t>
  </si>
  <si>
    <t xml:space="preserve">E. PRZYGOTOWANIE W POSZCZEGÓLNYCH ZAKRESACH PEDAGOGIKI SPECJALNEJ***: </t>
  </si>
  <si>
    <t>***zgodnie z wyborem specjalności, dokonanym w VI semestrze studiów, obowiązującym do końca studiów</t>
  </si>
  <si>
    <t xml:space="preserve">   1. Art and (dis)Ability</t>
  </si>
  <si>
    <t xml:space="preserve">   2. Sexual abuse among children</t>
  </si>
  <si>
    <t xml:space="preserve">   3. Fukcjonowanie osób głuchoniewidomych</t>
  </si>
  <si>
    <t xml:space="preserve">   4. Warsztat dramy pedagogicznej</t>
  </si>
  <si>
    <t>1Zo,1Z</t>
  </si>
  <si>
    <t>Liczba obowiązkowych egzaminów z modułów A,B,C,D,F,G</t>
  </si>
  <si>
    <t>Podzial ECTS na semestry</t>
  </si>
  <si>
    <t>Psychologia rozwojowa [wykład]</t>
  </si>
  <si>
    <t>Psychologia rozwojowa [ćwiczenia]</t>
  </si>
  <si>
    <t>Psychologia społeczna [wykład]</t>
  </si>
  <si>
    <t>Psychologia społeczna [ćwiczenia]</t>
  </si>
  <si>
    <t>Biomedyczne podstawy rozwoju [wykład]</t>
  </si>
  <si>
    <t>Biomedyczne podstawy rozwoju [ćwiczenia]</t>
  </si>
  <si>
    <t>Rodzina a niepełnosprawność [wykład]</t>
  </si>
  <si>
    <t>Rodzina a niepełnosprawność [ćwiczenia]</t>
  </si>
  <si>
    <t>Studia o niepełnosprawności [wykład]</t>
  </si>
  <si>
    <t>Studia o niepełnosprawności [ćwiczenia]</t>
  </si>
  <si>
    <t>Praca z uczniem z trudnościami w uczeniu się [wykład]</t>
  </si>
  <si>
    <t>Praca z uczniem z trudnościami w uczeniu się [ćwiczenia]</t>
  </si>
  <si>
    <t>Psychologia kliniczna z elementami psychiatrii i psychopatologii [wykład]</t>
  </si>
  <si>
    <t>Psychologia kliniczna z elementami psychiatrii i psychopatologii [ćwiczenia]</t>
  </si>
  <si>
    <t>Dydaktyka specjalna [ćwiczenia]</t>
  </si>
  <si>
    <t>Diagnoza w pracy pedagoga specjalnego [wykład]</t>
  </si>
  <si>
    <t>Diagnoza w pracy pedagoga specjalnego [ćwiczenia]</t>
  </si>
  <si>
    <t>„Szkoła dla wszystkich” - wychowanie w edukacji włączającej [wykład]</t>
  </si>
  <si>
    <t>„Szkoła dla wszystkich” - wychowanie w edukacji włączającej [ćwiczenia]</t>
  </si>
  <si>
    <t>Diagnoza dla potrzeb zróżnicowanego wsparcia w edukacji [wykład]</t>
  </si>
  <si>
    <t>Diagnoza dla potrzeb zróżnicowanego wsparcia w edukacji [ćwiczenia]</t>
  </si>
  <si>
    <t>Metodyka kształcenia w grupach zróżnicowanych na etapie wczesnej edukacji [wykład]</t>
  </si>
  <si>
    <t>Metodyka kształcenia w grupach zróżnicowanych na etapie wczesnej edukacji [ćwiczenia]</t>
  </si>
  <si>
    <t>Metodyka kształcenia w grupach zróżnicowanych w klasach starszych szkoły podstawowej i w szkole ponadpodstawowej [wykład]</t>
  </si>
  <si>
    <t>Metodyka kształcenia w grupach zróżnicowanych w klasach starszych szkoły podstawowej i w szkole ponadpodstawowej [ćwiczenia]</t>
  </si>
  <si>
    <t>Metodyka nauczania i wychowania uczniów z niepełnosprawnością intelektualną w stopniu lekkim w edukacji włączającej [wykład]</t>
  </si>
  <si>
    <t>Metodyka nauczania i wychowania uczniów z niepełnosprawnością intelektualną w stopniu lekkim w edukacji włączającej [ćwiczenia]</t>
  </si>
  <si>
    <t>Kształtowania kompetencji społecznych i relacji uczniów w edukacji włączającej [wykład]</t>
  </si>
  <si>
    <t>Kształtowania kompetencji społecznych i relacji uczniów w edukacji włączającej [ćwiczenia]</t>
  </si>
  <si>
    <t>Profilaktyka przemocy w szkole i socjoterapia [wykład]</t>
  </si>
  <si>
    <t>Profilaktyka przemocy w szkole i socjoterapia [ćwiczenia]</t>
  </si>
  <si>
    <t>Koncepcje i organizacja edukacji włączającej [wykład]</t>
  </si>
  <si>
    <t xml:space="preserve">Koncepcje i organizacja edukacji włączającej [ćwiczenia] </t>
  </si>
  <si>
    <t>Strategia badań ilościowych (ze statystyką) [wykład]</t>
  </si>
  <si>
    <t>Strategia badań ilościowych (ze statystyką) [ćwiczenia]</t>
  </si>
  <si>
    <t>Strategia badań jakościowych [wykład]</t>
  </si>
  <si>
    <t>Strategia badań jakościowych [ćwiczenia]</t>
  </si>
  <si>
    <t>Wczesne wspomaganie dziecka z niepełnosprawnością intelektualną [wykład]</t>
  </si>
  <si>
    <t>Wczesne wspomaganie dziecka z niepełnosprawnością intelektualną [ćwiczenia]</t>
  </si>
  <si>
    <t>Komunikacja alternatywna i wspomagająca [wykład]</t>
  </si>
  <si>
    <t>Komunikacja alternatywna i wspomagająca [ćwiczenia]</t>
  </si>
  <si>
    <t>Wsparcie dorosłej osoby z niepełnosprawnoscią intelektualną [wykład]</t>
  </si>
  <si>
    <t>Wsparcie dorosłej osoby z niepełnosprawnoscią intelektualną [ćwiczenia]</t>
  </si>
  <si>
    <t>Diagnoza i ocena funkcjonowania osób z niepełnosprawnością intelektualną [wykład]</t>
  </si>
  <si>
    <t>Diagnoza i ocena funkcjonowania osób z niepełnosprawnością intelektualną [ćwiczenia]</t>
  </si>
  <si>
    <t>Metody wspomagające rozwój dziecka z niepełnosprawnością intelektualną [wykład]</t>
  </si>
  <si>
    <t>Metody wspomagające rozwój dziecka z niepełnosprawnością intelektualną [ćwiczenia]</t>
  </si>
  <si>
    <t>Metodyka pracy z osobami z niepełnosprawnością intelektualną w stopniu głębokim i z niepełnosprawnością sprzężoną [wykład]</t>
  </si>
  <si>
    <t>Metodyka pracy z osobami z niepełnosprawnością intelektualną w stopniu głębokim i z niepełnosprawnością sprzężoną [ćwiczenia]</t>
  </si>
  <si>
    <t>Metodyka nauczania i wychowania uczniów z niepełnosprawnością intelektualną w stopniu umiarkowanym i znacznym [wykład]</t>
  </si>
  <si>
    <t>Metodyka nauczania i wychowania uczniów z niepełnosprawnością intelektualną w stopniu umiarkowanym i znacznym [ćwiczenia]</t>
  </si>
  <si>
    <t>Wspieranie funkcji sensorycznych [wykład]</t>
  </si>
  <si>
    <t>Wspieranie funkcji sensorycznych [ćwiczenia]</t>
  </si>
  <si>
    <t>Praca z rodziną małego dziecka z zaburzeniami rozwoju [wykład]</t>
  </si>
  <si>
    <t>Praca z rodziną małego dziecka z zaburzeniami rozwoju [ćwiczenia]</t>
  </si>
  <si>
    <t>Wczesna terapia pedagogiczna</t>
  </si>
  <si>
    <t>Diagnoza małego dziecka z zaburzeniami rozwoju [wykład]</t>
  </si>
  <si>
    <t>Diagnoza małego dziecka z zaburzeniami rozwoju [ćwiczenia]</t>
  </si>
  <si>
    <t>Wczesna terapia logopedyczna [wykład]</t>
  </si>
  <si>
    <t>Wczesna terapia logopedyczna [ćwiczenia]</t>
  </si>
  <si>
    <t>Wspomaganie kompetencji społecznych małego dziecka [wykład]</t>
  </si>
  <si>
    <t>Wspomaganie kompetencji społecznych małego dziecka [ćwiczenia]</t>
  </si>
  <si>
    <t>Terapia małego dziecka ze złożoną niepełnosprawnością [wykład]</t>
  </si>
  <si>
    <t>Terapia małego dziecka ze złożoną niepełnosprawnością [ćwiczenia]</t>
  </si>
  <si>
    <t>Wspomaganie kompetencji poznawczych małego dziecka [wykład]</t>
  </si>
  <si>
    <t>Wspomaganie kompetencji poznawczych małego dziecka [ćwiczenia]</t>
  </si>
  <si>
    <t>Wspieranie rozwoju ruchowego i terapia odruchów [wykład]</t>
  </si>
  <si>
    <t>Wspieranie rozwoju ruchowego i terapia odruchów [ćwiczenia]</t>
  </si>
  <si>
    <t>Projektowanie pracy edukacyjno-terapeutycznej we wczesnym wspomaganiu rozwoju [wykład]</t>
  </si>
  <si>
    <t>Projektowanie pracy edukacyjno-terapeutycznej we wczesnym wspomaganiu rozwoju [ćwiczenia]</t>
  </si>
  <si>
    <t>Zaburzenia ze spektrum autyzmu - wybrane zagadnienia [wykład]</t>
  </si>
  <si>
    <t>Zaburzenia ze spektrum autyzmu - wybrane zagadnienia [ćwiczenia]</t>
  </si>
  <si>
    <t>Wczesne wspomaganie rozwoju dziecka ze spektrum autyzmu [wykład]</t>
  </si>
  <si>
    <t>Wczesne wspomaganie rozwoju dziecka ze spektrum autyzmu [ćwiczenia]</t>
  </si>
  <si>
    <t>Praca z osobą dorosłą ze spektrum autyzmu [wykład]</t>
  </si>
  <si>
    <t>Praca z osobą dorosłą ze spektrum autyzmu [ćwiczenia]</t>
  </si>
  <si>
    <t>Diagnoza i ocena funkcjonowania osób ze spektrum autyzmu [wykład]</t>
  </si>
  <si>
    <t>Diagnoza i ocena funkcjonowania osób ze spektrum autyzmu [ćwiczenia]</t>
  </si>
  <si>
    <t>Metody wspomagające rozwój osób ze spektrum autyzmu [wykład]</t>
  </si>
  <si>
    <t>Metodyka nauczania i wychowania uczniów ze spektrum autyzmu [wykład]</t>
  </si>
  <si>
    <t>Metodyka nauczania i wychowania uczniów ze spektrum autyzmu [ćwiczenia]</t>
  </si>
  <si>
    <t>Wspomaganie rozwoju społecznego osób z e spektrum autyzmu [wykład]</t>
  </si>
  <si>
    <t>Wspomaganie rozwoju społecznego osób z e spektrum autyzmu [ćwiczenia]</t>
  </si>
  <si>
    <t>1E, 2Zo</t>
  </si>
  <si>
    <t>A1.Zajęcia w zakresie filozofii, nauk socjologicznych i innych dyscyplin naukowych w dziedzinach nauk humanistycznych i nauk społecznych</t>
  </si>
  <si>
    <t>1E, 1Zo</t>
  </si>
  <si>
    <t>1E, 15Zo</t>
  </si>
  <si>
    <t>2E, 6Zo</t>
  </si>
  <si>
    <t>1E, 3Zo</t>
  </si>
  <si>
    <t>2E, 1Zo</t>
  </si>
  <si>
    <t>Liczba godzin</t>
  </si>
  <si>
    <t>Liczba ECTS</t>
  </si>
  <si>
    <t>1E, 7Zo</t>
  </si>
  <si>
    <t>1E, 5Zo</t>
  </si>
  <si>
    <t>2E, 4Zo</t>
  </si>
  <si>
    <t>3E, 2Zo</t>
  </si>
  <si>
    <t>3E, 10Zo</t>
  </si>
  <si>
    <t>4E, 10Zo</t>
  </si>
  <si>
    <t>3E, 6Zo</t>
  </si>
  <si>
    <t>5E, 11Zo</t>
  </si>
  <si>
    <t>3E, 13Zo</t>
  </si>
  <si>
    <t>2E, 3Zo</t>
  </si>
  <si>
    <t>2E, 8Zo</t>
  </si>
  <si>
    <t>Razem z przedmiotów do wyboru (z praktyką) (dla E.I.)</t>
  </si>
  <si>
    <t>Razem z przedmiotów do wyboru (z praktyką) (dla E.W.W.)</t>
  </si>
  <si>
    <t>Razem z przedmiotów do wyboru (z praktyką) (dla E.A.)</t>
  </si>
  <si>
    <t>Razem z przedmiotów obowiązkowych (z praktyką)</t>
  </si>
  <si>
    <t>3E, 5Zo</t>
  </si>
  <si>
    <t>5E, 9Zo</t>
  </si>
  <si>
    <t>3E, 32Zo</t>
  </si>
  <si>
    <t xml:space="preserve">*Studenci wybierają 2 przedmioty fakultatywne, każdy po 30 godzin i 3 punkty ECTS z cyklicznie uaktualnianej oferty. </t>
  </si>
  <si>
    <t>**Studenci wybierają dwa przedmioty po 20 godz. i 2 punkty ECTS ze stałej listy:</t>
  </si>
  <si>
    <t xml:space="preserve">A. Moduł kształcenia ogólnego </t>
  </si>
  <si>
    <t>B. Moduł przygotowania psychologiczno-pedagogicznego</t>
  </si>
  <si>
    <t>B1. Ogólne przygotowanie psychologiczne</t>
  </si>
  <si>
    <t>B2. Ogólne przygotowanie pedagogiczne</t>
  </si>
  <si>
    <t>B3. Praktyki zawodowe</t>
  </si>
  <si>
    <t>C1. Przygotowanie merytoryczne</t>
  </si>
  <si>
    <t>Wychowanie fizyczne I</t>
  </si>
  <si>
    <t>Wychowanie fizyczne II</t>
  </si>
  <si>
    <t xml:space="preserve">Przedmiot fakultatywny z zakresu pedagogiki specjalnej w języku polskim i angielskim I** </t>
  </si>
  <si>
    <t xml:space="preserve">Przedmiot fakultatywny z zakresu pedagogiki specjalnej w języku polskim i angielskim II** </t>
  </si>
  <si>
    <t>Język obcy dla pedagogów specjalnych I</t>
  </si>
  <si>
    <t>Język obcy dla pedagogów specjalnych II</t>
  </si>
  <si>
    <t>Język obcy dla pedagogów specjalnych III</t>
  </si>
  <si>
    <t>Język obcy dla pedagogów specjalnych IV</t>
  </si>
  <si>
    <t>Język obcy dla pedagogów specjalnych V</t>
  </si>
  <si>
    <t>Język obcy dla pedagogów specjalnych VI</t>
  </si>
  <si>
    <t>Dydaktyka specjalna [wykład - I]</t>
  </si>
  <si>
    <t>Dydaktyka specjalna [wykład - II]</t>
  </si>
  <si>
    <t>Seminarium magisterskie I</t>
  </si>
  <si>
    <t>Seminarium magisterskie II</t>
  </si>
  <si>
    <t>Seminarium magisterskie III</t>
  </si>
  <si>
    <t>Seminarium magisterskie IV</t>
  </si>
  <si>
    <t>PRAKTYKA (specjalnościowa) I</t>
  </si>
  <si>
    <t>PRAKTYKA (specjalnościowa) II</t>
  </si>
  <si>
    <t>Typowe i problemowe zachowania seksualne w okresie wczesnego dzieciństwa</t>
  </si>
  <si>
    <t>Metody wspomagające rozwój osób ze spektrum autyzmu [ćwiczenia I]</t>
  </si>
  <si>
    <t>Metody wspomagające rozwój osób ze spektrum autyzmu [ćwiczenia II]</t>
  </si>
  <si>
    <t>Język obcy dla pedagogów specjalnych [EGZAMIN kończący przedmiot]</t>
  </si>
  <si>
    <t>W - wykłady, K - konwersatorium, Ćw A - ćwiczenia audytoryjne, Ćw W - ćw. warsztatowe, Ćw L - ćw. laboratoryjne, L - lektorat, S - seminarium, P - praktyka; E - egzamin, Zo - zaliczenie z oceną, Z - zaliczenie</t>
  </si>
  <si>
    <t xml:space="preserve">Studenci I roku są zobowiązani do odbycia szkolenia z BiHK oraz szkolenia bibliotecznego zgodnie z wytycznymi zawartymi w Regulaminie Studiów UG. </t>
  </si>
  <si>
    <t xml:space="preserve">Przedmiot kształcenia ogólnego do wyboru I* </t>
  </si>
  <si>
    <t xml:space="preserve">Przedmiot kształcenia ogólnego do wyboru II* </t>
  </si>
  <si>
    <r>
      <t>Kierunek: PEDAGOGIKA SPECJALNA - PLAN STUDIÓW  OD ROKU AKADEMICKIEGO 2024/2025</t>
    </r>
    <r>
      <rPr>
        <b/>
        <sz val="9"/>
        <color rgb="FF00B050"/>
        <rFont val="Arial CE"/>
        <charset val="238"/>
      </rPr>
      <t xml:space="preserve">  </t>
    </r>
    <r>
      <rPr>
        <b/>
        <sz val="9"/>
        <rFont val="Arial CE"/>
        <charset val="238"/>
      </rPr>
      <t xml:space="preserve">                            </t>
    </r>
  </si>
  <si>
    <t>rok I                              2024/25</t>
  </si>
  <si>
    <t>rok II                      2025/26</t>
  </si>
  <si>
    <t>rok III                         2026/27</t>
  </si>
  <si>
    <t>rok IV                         2027/28</t>
  </si>
  <si>
    <t>rok V                         2028/29</t>
  </si>
  <si>
    <t>rok II                         2025/26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</si>
</sst>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FFFF00"/>
      <name val="Arial"/>
      <family val="2"/>
      <charset val="238"/>
    </font>
    <font>
      <sz val="7"/>
      <name val="Arial CE"/>
      <charset val="238"/>
    </font>
    <font>
      <b/>
      <sz val="7"/>
      <name val="Arial"/>
      <family val="2"/>
      <charset val="238"/>
    </font>
    <font>
      <sz val="8"/>
      <color theme="4"/>
      <name val="Arial CE"/>
      <charset val="238"/>
    </font>
    <font>
      <b/>
      <sz val="12"/>
      <color theme="2"/>
      <name val="Arial"/>
      <family val="2"/>
      <charset val="238"/>
    </font>
    <font>
      <b/>
      <sz val="6"/>
      <name val="Arial"/>
      <family val="2"/>
      <charset val="238"/>
    </font>
    <font>
      <b/>
      <sz val="9"/>
      <color rgb="FF00B050"/>
      <name val="Arial CE"/>
      <charset val="238"/>
    </font>
    <font>
      <b/>
      <sz val="8"/>
      <name val="Arial"/>
      <family val="2"/>
    </font>
    <font>
      <b/>
      <sz val="10"/>
      <name val="Arial CE"/>
      <charset val="238"/>
    </font>
    <font>
      <b/>
      <sz val="8"/>
      <color rgb="FF000000"/>
      <name val="Arial"/>
      <family val="2"/>
    </font>
    <font>
      <sz val="1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D9D9D9"/>
        <bgColor rgb="FFE9E3E1"/>
      </patternFill>
    </fill>
    <fill>
      <patternFill patternType="solid">
        <fgColor rgb="FFFFFFFF"/>
        <bgColor rgb="FFF1E6E3"/>
      </patternFill>
    </fill>
    <fill>
      <patternFill patternType="solid">
        <fgColor theme="2" tint="-0.249977111117893"/>
        <bgColor rgb="FFE9E3E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F1E6E3"/>
      </patternFill>
    </fill>
    <fill>
      <patternFill patternType="solid">
        <fgColor theme="2"/>
        <bgColor rgb="FFF1E6E3"/>
      </patternFill>
    </fill>
    <fill>
      <patternFill patternType="solid">
        <fgColor theme="2" tint="-9.9978637043366805E-2"/>
        <bgColor rgb="FFF1E6E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rgb="FFE9E3E1"/>
      </patternFill>
    </fill>
    <fill>
      <patternFill patternType="solid">
        <fgColor theme="2" tint="-9.9978637043366805E-2"/>
        <bgColor rgb="FFE9E3E1"/>
      </patternFill>
    </fill>
    <fill>
      <patternFill patternType="solid">
        <fgColor theme="0"/>
        <bgColor rgb="FFF1E6E3"/>
      </patternFill>
    </fill>
    <fill>
      <patternFill patternType="solid">
        <fgColor theme="0"/>
        <bgColor indexed="64"/>
      </patternFill>
    </fill>
    <fill>
      <patternFill patternType="solid">
        <fgColor rgb="FFC4BD97"/>
        <bgColor rgb="FFE9E3E1"/>
      </patternFill>
    </fill>
  </fills>
  <borders count="9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1">
    <xf numFmtId="0" fontId="0" fillId="0" borderId="0"/>
  </cellStyleXfs>
  <cellXfs count="77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2" xfId="0" applyFont="1" applyBorder="1"/>
    <xf numFmtId="0" fontId="1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10" fillId="0" borderId="0" xfId="0" applyFont="1"/>
    <xf numFmtId="0" fontId="3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7" borderId="45" xfId="0" applyFont="1" applyFill="1" applyBorder="1" applyAlignment="1">
      <alignment horizontal="left" vertical="center"/>
    </xf>
    <xf numFmtId="0" fontId="5" fillId="7" borderId="50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3" xfId="0" applyFont="1" applyBorder="1"/>
    <xf numFmtId="0" fontId="11" fillId="7" borderId="46" xfId="0" applyFont="1" applyFill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1" fillId="0" borderId="24" xfId="0" applyFont="1" applyBorder="1"/>
    <xf numFmtId="0" fontId="3" fillId="0" borderId="26" xfId="0" applyFont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15" borderId="10" xfId="0" applyFont="1" applyFill="1" applyBorder="1" applyAlignment="1">
      <alignment horizontal="center" vertical="center" wrapText="1"/>
    </xf>
    <xf numFmtId="0" fontId="6" fillId="15" borderId="9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7" fillId="0" borderId="0" xfId="0" applyFont="1"/>
    <xf numFmtId="0" fontId="5" fillId="3" borderId="55" xfId="0" applyFont="1" applyFill="1" applyBorder="1" applyAlignment="1">
      <alignment horizontal="center" vertical="center" wrapText="1"/>
    </xf>
    <xf numFmtId="16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6" fillId="3" borderId="26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 wrapText="1"/>
    </xf>
    <xf numFmtId="0" fontId="5" fillId="3" borderId="19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right" vertical="center" wrapText="1"/>
    </xf>
    <xf numFmtId="0" fontId="5" fillId="3" borderId="55" xfId="0" applyFont="1" applyFill="1" applyBorder="1" applyAlignment="1">
      <alignment horizontal="right" vertical="center" wrapText="1"/>
    </xf>
    <xf numFmtId="0" fontId="5" fillId="3" borderId="19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3" borderId="4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/>
    </xf>
    <xf numFmtId="0" fontId="5" fillId="3" borderId="40" xfId="0" applyFont="1" applyFill="1" applyBorder="1" applyAlignment="1">
      <alignment horizontal="right" vertical="center" wrapText="1"/>
    </xf>
    <xf numFmtId="0" fontId="16" fillId="0" borderId="13" xfId="0" applyFont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vertical="center" wrapText="1"/>
    </xf>
    <xf numFmtId="0" fontId="5" fillId="3" borderId="45" xfId="0" applyFont="1" applyFill="1" applyBorder="1" applyAlignment="1">
      <alignment horizontal="right" vertical="center" wrapText="1"/>
    </xf>
    <xf numFmtId="0" fontId="5" fillId="0" borderId="6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16" fillId="0" borderId="66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3" fillId="0" borderId="57" xfId="0" applyFont="1" applyBorder="1" applyAlignment="1">
      <alignment horizontal="right" vertical="center"/>
    </xf>
    <xf numFmtId="0" fontId="14" fillId="3" borderId="42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4" fillId="3" borderId="5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6" fillId="3" borderId="69" xfId="0" applyFont="1" applyFill="1" applyBorder="1" applyAlignment="1">
      <alignment horizontal="center" vertical="center" wrapText="1"/>
    </xf>
    <xf numFmtId="0" fontId="6" fillId="3" borderId="70" xfId="0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15" borderId="8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5" fillId="7" borderId="71" xfId="0" applyFont="1" applyFill="1" applyBorder="1" applyAlignment="1">
      <alignment horizontal="center" vertical="center"/>
    </xf>
    <xf numFmtId="0" fontId="16" fillId="0" borderId="24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33" xfId="0" applyFont="1" applyBorder="1" applyAlignment="1">
      <alignment horizontal="left" vertical="center"/>
    </xf>
    <xf numFmtId="0" fontId="6" fillId="0" borderId="59" xfId="0" applyFont="1" applyBorder="1" applyAlignment="1">
      <alignment wrapText="1"/>
    </xf>
    <xf numFmtId="0" fontId="6" fillId="0" borderId="66" xfId="0" applyFont="1" applyBorder="1"/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/>
    <xf numFmtId="0" fontId="18" fillId="0" borderId="2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6" fillId="0" borderId="24" xfId="0" applyFont="1" applyBorder="1" applyAlignment="1">
      <alignment vertical="center" wrapText="1"/>
    </xf>
    <xf numFmtId="0" fontId="6" fillId="0" borderId="13" xfId="0" applyFont="1" applyBorder="1" applyAlignment="1">
      <alignment horizontal="justify"/>
    </xf>
    <xf numFmtId="0" fontId="6" fillId="0" borderId="24" xfId="0" applyFont="1" applyBorder="1" applyAlignment="1">
      <alignment horizontal="justify"/>
    </xf>
    <xf numFmtId="0" fontId="6" fillId="0" borderId="59" xfId="0" applyFont="1" applyBorder="1"/>
    <xf numFmtId="0" fontId="6" fillId="0" borderId="5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3" borderId="8" xfId="0" applyFont="1" applyFill="1" applyBorder="1" applyAlignment="1">
      <alignment horizontal="center" vertical="center" wrapText="1"/>
    </xf>
    <xf numFmtId="16" fontId="6" fillId="3" borderId="10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0" borderId="74" xfId="0" applyFont="1" applyBorder="1"/>
    <xf numFmtId="0" fontId="6" fillId="0" borderId="62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3" borderId="79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0" fontId="6" fillId="3" borderId="78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" fillId="0" borderId="7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3" borderId="8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74" xfId="0" applyFont="1" applyBorder="1" applyAlignment="1">
      <alignment horizontal="center" vertical="center"/>
    </xf>
    <xf numFmtId="0" fontId="5" fillId="3" borderId="84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/>
    </xf>
    <xf numFmtId="0" fontId="16" fillId="0" borderId="6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7" borderId="49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6" fillId="3" borderId="33" xfId="0" applyFont="1" applyFill="1" applyBorder="1" applyAlignment="1">
      <alignment horizontal="center" vertical="center" wrapText="1"/>
    </xf>
    <xf numFmtId="16" fontId="6" fillId="3" borderId="13" xfId="0" applyNumberFormat="1" applyFont="1" applyFill="1" applyBorder="1" applyAlignment="1">
      <alignment horizontal="center" vertical="center" wrapText="1"/>
    </xf>
    <xf numFmtId="16" fontId="6" fillId="3" borderId="14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left" vertical="center" wrapText="1"/>
    </xf>
    <xf numFmtId="0" fontId="6" fillId="0" borderId="8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wrapText="1"/>
    </xf>
    <xf numFmtId="0" fontId="18" fillId="0" borderId="54" xfId="0" applyFont="1" applyBorder="1" applyAlignment="1">
      <alignment vertical="center" wrapText="1"/>
    </xf>
    <xf numFmtId="0" fontId="3" fillId="3" borderId="57" xfId="0" applyFont="1" applyFill="1" applyBorder="1" applyAlignment="1">
      <alignment vertical="center"/>
    </xf>
    <xf numFmtId="0" fontId="5" fillId="3" borderId="6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14" borderId="6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8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5" fillId="3" borderId="57" xfId="0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 wrapText="1"/>
    </xf>
    <xf numFmtId="0" fontId="5" fillId="3" borderId="89" xfId="0" applyFont="1" applyFill="1" applyBorder="1" applyAlignment="1">
      <alignment horizontal="center" vertical="center" wrapText="1"/>
    </xf>
    <xf numFmtId="0" fontId="6" fillId="15" borderId="32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4" borderId="21" xfId="0" applyFont="1" applyFill="1" applyBorder="1" applyAlignment="1">
      <alignment horizontal="center" vertical="center" wrapText="1"/>
    </xf>
    <xf numFmtId="0" fontId="6" fillId="14" borderId="22" xfId="0" applyFont="1" applyFill="1" applyBorder="1" applyAlignment="1">
      <alignment horizontal="center" vertical="center" wrapText="1"/>
    </xf>
    <xf numFmtId="0" fontId="6" fillId="14" borderId="25" xfId="0" applyFont="1" applyFill="1" applyBorder="1" applyAlignment="1">
      <alignment horizontal="center" vertical="center" wrapText="1"/>
    </xf>
    <xf numFmtId="0" fontId="6" fillId="14" borderId="21" xfId="0" applyFont="1" applyFill="1" applyBorder="1" applyAlignment="1">
      <alignment horizontal="center" vertical="center"/>
    </xf>
    <xf numFmtId="0" fontId="6" fillId="14" borderId="22" xfId="0" applyFont="1" applyFill="1" applyBorder="1" applyAlignment="1">
      <alignment horizontal="center" vertical="center"/>
    </xf>
    <xf numFmtId="0" fontId="6" fillId="14" borderId="12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/>
    </xf>
    <xf numFmtId="0" fontId="6" fillId="14" borderId="12" xfId="0" applyFont="1" applyFill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 wrapText="1"/>
    </xf>
    <xf numFmtId="0" fontId="6" fillId="14" borderId="41" xfId="0" applyFont="1" applyFill="1" applyBorder="1" applyAlignment="1">
      <alignment horizontal="center" vertical="center" wrapText="1"/>
    </xf>
    <xf numFmtId="0" fontId="8" fillId="14" borderId="39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6" fillId="14" borderId="26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/>
    </xf>
    <xf numFmtId="0" fontId="6" fillId="14" borderId="26" xfId="0" applyFont="1" applyFill="1" applyBorder="1" applyAlignment="1">
      <alignment horizontal="center" vertical="center"/>
    </xf>
    <xf numFmtId="0" fontId="5" fillId="14" borderId="29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center" vertical="center" wrapText="1"/>
    </xf>
    <xf numFmtId="0" fontId="5" fillId="14" borderId="31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horizontal="center" vertical="center" wrapText="1"/>
    </xf>
    <xf numFmtId="0" fontId="5" fillId="14" borderId="82" xfId="0" applyFont="1" applyFill="1" applyBorder="1" applyAlignment="1">
      <alignment horizontal="center" vertical="center" wrapText="1"/>
    </xf>
    <xf numFmtId="0" fontId="5" fillId="14" borderId="56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vertical="center"/>
    </xf>
    <xf numFmtId="0" fontId="6" fillId="14" borderId="17" xfId="0" applyFont="1" applyFill="1" applyBorder="1" applyAlignment="1">
      <alignment horizontal="center" vertical="center"/>
    </xf>
    <xf numFmtId="0" fontId="12" fillId="15" borderId="9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/>
    </xf>
    <xf numFmtId="0" fontId="6" fillId="15" borderId="22" xfId="0" applyFont="1" applyFill="1" applyBorder="1" applyAlignment="1">
      <alignment horizontal="center" vertical="center"/>
    </xf>
    <xf numFmtId="0" fontId="6" fillId="15" borderId="83" xfId="0" applyFont="1" applyFill="1" applyBorder="1" applyAlignment="1">
      <alignment horizontal="center" vertical="center" wrapText="1"/>
    </xf>
    <xf numFmtId="0" fontId="6" fillId="15" borderId="40" xfId="0" applyFont="1" applyFill="1" applyBorder="1" applyAlignment="1">
      <alignment horizontal="center" vertical="center" wrapText="1"/>
    </xf>
    <xf numFmtId="0" fontId="6" fillId="14" borderId="83" xfId="0" applyFont="1" applyFill="1" applyBorder="1" applyAlignment="1">
      <alignment horizontal="center" vertical="center" wrapText="1"/>
    </xf>
    <xf numFmtId="0" fontId="6" fillId="14" borderId="40" xfId="0" applyFont="1" applyFill="1" applyBorder="1" applyAlignment="1">
      <alignment horizontal="center" vertical="center" wrapText="1"/>
    </xf>
    <xf numFmtId="0" fontId="6" fillId="14" borderId="73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6" fillId="14" borderId="40" xfId="0" applyFont="1" applyFill="1" applyBorder="1" applyAlignment="1">
      <alignment horizontal="center" vertical="center"/>
    </xf>
    <xf numFmtId="0" fontId="5" fillId="15" borderId="25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 vertical="center" wrapText="1"/>
    </xf>
    <xf numFmtId="0" fontId="5" fillId="14" borderId="22" xfId="0" applyFont="1" applyFill="1" applyBorder="1" applyAlignment="1">
      <alignment horizontal="center" vertical="center" wrapText="1"/>
    </xf>
    <xf numFmtId="0" fontId="5" fillId="14" borderId="25" xfId="0" applyFont="1" applyFill="1" applyBorder="1" applyAlignment="1">
      <alignment horizontal="center" vertical="center" wrapText="1"/>
    </xf>
    <xf numFmtId="0" fontId="5" fillId="14" borderId="21" xfId="0" applyFont="1" applyFill="1" applyBorder="1" applyAlignment="1">
      <alignment horizontal="center" vertical="center" wrapText="1"/>
    </xf>
    <xf numFmtId="0" fontId="5" fillId="14" borderId="21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 wrapText="1"/>
    </xf>
    <xf numFmtId="0" fontId="3" fillId="15" borderId="31" xfId="0" applyFont="1" applyFill="1" applyBorder="1" applyAlignment="1">
      <alignment horizontal="center" vertical="center"/>
    </xf>
    <xf numFmtId="0" fontId="3" fillId="15" borderId="27" xfId="0" applyFont="1" applyFill="1" applyBorder="1" applyAlignment="1">
      <alignment horizontal="center" vertical="center"/>
    </xf>
    <xf numFmtId="0" fontId="3" fillId="15" borderId="28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6" fillId="14" borderId="9" xfId="0" applyFont="1" applyFill="1" applyBorder="1" applyAlignment="1">
      <alignment horizontal="center" vertical="center"/>
    </xf>
    <xf numFmtId="0" fontId="6" fillId="15" borderId="9" xfId="0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/>
    </xf>
    <xf numFmtId="0" fontId="3" fillId="15" borderId="29" xfId="0" applyFont="1" applyFill="1" applyBorder="1" applyAlignment="1">
      <alignment horizontal="center" vertical="center"/>
    </xf>
    <xf numFmtId="0" fontId="3" fillId="15" borderId="43" xfId="0" applyFont="1" applyFill="1" applyBorder="1" applyAlignment="1">
      <alignment horizontal="center" vertical="center"/>
    </xf>
    <xf numFmtId="0" fontId="6" fillId="15" borderId="20" xfId="0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 vertical="center"/>
    </xf>
    <xf numFmtId="0" fontId="6" fillId="15" borderId="17" xfId="0" applyFont="1" applyFill="1" applyBorder="1" applyAlignment="1">
      <alignment horizontal="center" vertical="center"/>
    </xf>
    <xf numFmtId="0" fontId="6" fillId="15" borderId="34" xfId="0" applyFont="1" applyFill="1" applyBorder="1" applyAlignment="1">
      <alignment horizontal="center" vertical="center" wrapText="1"/>
    </xf>
    <xf numFmtId="0" fontId="9" fillId="15" borderId="32" xfId="0" applyFont="1" applyFill="1" applyBorder="1" applyAlignment="1">
      <alignment horizontal="center" vertical="center"/>
    </xf>
    <xf numFmtId="0" fontId="6" fillId="15" borderId="37" xfId="0" applyFont="1" applyFill="1" applyBorder="1" applyAlignment="1">
      <alignment horizontal="center" vertical="center"/>
    </xf>
    <xf numFmtId="0" fontId="6" fillId="15" borderId="32" xfId="0" applyFont="1" applyFill="1" applyBorder="1" applyAlignment="1">
      <alignment horizontal="center" vertical="center"/>
    </xf>
    <xf numFmtId="0" fontId="6" fillId="14" borderId="37" xfId="0" applyFont="1" applyFill="1" applyBorder="1" applyAlignment="1">
      <alignment horizontal="center" vertical="center"/>
    </xf>
    <xf numFmtId="0" fontId="6" fillId="14" borderId="32" xfId="0" applyFont="1" applyFill="1" applyBorder="1" applyAlignment="1">
      <alignment horizontal="center" vertical="center"/>
    </xf>
    <xf numFmtId="0" fontId="5" fillId="15" borderId="31" xfId="0" applyFont="1" applyFill="1" applyBorder="1" applyAlignment="1">
      <alignment horizontal="center" vertical="center"/>
    </xf>
    <xf numFmtId="0" fontId="5" fillId="15" borderId="29" xfId="0" applyFont="1" applyFill="1" applyBorder="1" applyAlignment="1">
      <alignment horizontal="center" vertical="center"/>
    </xf>
    <xf numFmtId="0" fontId="5" fillId="15" borderId="43" xfId="0" applyFont="1" applyFill="1" applyBorder="1" applyAlignment="1">
      <alignment horizontal="center" vertical="center"/>
    </xf>
    <xf numFmtId="0" fontId="5" fillId="15" borderId="49" xfId="0" applyFont="1" applyFill="1" applyBorder="1" applyAlignment="1">
      <alignment horizontal="center" vertical="center"/>
    </xf>
    <xf numFmtId="0" fontId="5" fillId="15" borderId="46" xfId="0" applyFont="1" applyFill="1" applyBorder="1" applyAlignment="1">
      <alignment horizontal="center" vertical="center"/>
    </xf>
    <xf numFmtId="0" fontId="5" fillId="15" borderId="81" xfId="0" applyFont="1" applyFill="1" applyBorder="1" applyAlignment="1">
      <alignment horizontal="center" vertical="center"/>
    </xf>
    <xf numFmtId="0" fontId="6" fillId="14" borderId="20" xfId="0" applyFont="1" applyFill="1" applyBorder="1" applyAlignment="1">
      <alignment horizontal="center" vertical="center"/>
    </xf>
    <xf numFmtId="0" fontId="6" fillId="15" borderId="20" xfId="0" applyFont="1" applyFill="1" applyBorder="1" applyAlignment="1">
      <alignment horizontal="center" vertical="center"/>
    </xf>
    <xf numFmtId="0" fontId="6" fillId="14" borderId="34" xfId="0" applyFont="1" applyFill="1" applyBorder="1" applyAlignment="1">
      <alignment horizontal="center" vertical="center"/>
    </xf>
    <xf numFmtId="0" fontId="6" fillId="15" borderId="34" xfId="0" applyFont="1" applyFill="1" applyBorder="1" applyAlignment="1">
      <alignment horizontal="center" vertical="center"/>
    </xf>
    <xf numFmtId="0" fontId="3" fillId="15" borderId="49" xfId="0" applyFont="1" applyFill="1" applyBorder="1" applyAlignment="1">
      <alignment horizontal="center" vertical="center"/>
    </xf>
    <xf numFmtId="0" fontId="3" fillId="15" borderId="46" xfId="0" applyFont="1" applyFill="1" applyBorder="1" applyAlignment="1">
      <alignment horizontal="center" vertical="center"/>
    </xf>
    <xf numFmtId="0" fontId="3" fillId="15" borderId="81" xfId="0" applyFont="1" applyFill="1" applyBorder="1" applyAlignment="1">
      <alignment horizontal="center" vertical="center"/>
    </xf>
    <xf numFmtId="0" fontId="6" fillId="14" borderId="80" xfId="0" applyFont="1" applyFill="1" applyBorder="1" applyAlignment="1">
      <alignment horizontal="center" vertical="center"/>
    </xf>
    <xf numFmtId="0" fontId="6" fillId="14" borderId="62" xfId="0" applyFont="1" applyFill="1" applyBorder="1" applyAlignment="1">
      <alignment horizontal="center" vertical="center"/>
    </xf>
    <xf numFmtId="0" fontId="6" fillId="14" borderId="78" xfId="0" applyFont="1" applyFill="1" applyBorder="1" applyAlignment="1">
      <alignment horizontal="center" vertical="center"/>
    </xf>
    <xf numFmtId="0" fontId="6" fillId="15" borderId="80" xfId="0" applyFont="1" applyFill="1" applyBorder="1" applyAlignment="1">
      <alignment horizontal="center" vertical="center"/>
    </xf>
    <xf numFmtId="0" fontId="6" fillId="15" borderId="62" xfId="0" applyFont="1" applyFill="1" applyBorder="1" applyAlignment="1">
      <alignment horizontal="center" vertical="center"/>
    </xf>
    <xf numFmtId="0" fontId="6" fillId="15" borderId="78" xfId="0" applyFont="1" applyFill="1" applyBorder="1" applyAlignment="1">
      <alignment horizontal="center" vertical="center"/>
    </xf>
    <xf numFmtId="0" fontId="6" fillId="15" borderId="80" xfId="0" applyFont="1" applyFill="1" applyBorder="1" applyAlignment="1">
      <alignment horizontal="center" vertical="center" wrapText="1"/>
    </xf>
    <xf numFmtId="0" fontId="6" fillId="15" borderId="62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5" fillId="14" borderId="31" xfId="0" applyFont="1" applyFill="1" applyBorder="1" applyAlignment="1">
      <alignment horizontal="center" vertical="center"/>
    </xf>
    <xf numFmtId="0" fontId="5" fillId="14" borderId="29" xfId="0" applyFont="1" applyFill="1" applyBorder="1" applyAlignment="1">
      <alignment horizontal="center" vertical="center"/>
    </xf>
    <xf numFmtId="0" fontId="5" fillId="14" borderId="43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1" fillId="14" borderId="13" xfId="0" applyFont="1" applyFill="1" applyBorder="1" applyAlignment="1">
      <alignment horizontal="center" vertical="center"/>
    </xf>
    <xf numFmtId="0" fontId="6" fillId="14" borderId="23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center"/>
    </xf>
    <xf numFmtId="0" fontId="1" fillId="14" borderId="23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36" xfId="0" applyFont="1" applyFill="1" applyBorder="1" applyAlignment="1">
      <alignment horizontal="center" vertical="center"/>
    </xf>
    <xf numFmtId="0" fontId="1" fillId="14" borderId="32" xfId="0" applyFont="1" applyFill="1" applyBorder="1" applyAlignment="1">
      <alignment horizontal="center" vertical="center"/>
    </xf>
    <xf numFmtId="0" fontId="1" fillId="14" borderId="37" xfId="0" applyFont="1" applyFill="1" applyBorder="1" applyAlignment="1">
      <alignment horizontal="center" vertical="center"/>
    </xf>
    <xf numFmtId="0" fontId="1" fillId="14" borderId="33" xfId="0" applyFont="1" applyFill="1" applyBorder="1" applyAlignment="1">
      <alignment horizontal="center" vertical="center"/>
    </xf>
    <xf numFmtId="0" fontId="6" fillId="14" borderId="36" xfId="0" applyFont="1" applyFill="1" applyBorder="1" applyAlignment="1">
      <alignment horizontal="center" vertical="center"/>
    </xf>
    <xf numFmtId="0" fontId="6" fillId="14" borderId="36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 vertical="center" wrapText="1"/>
    </xf>
    <xf numFmtId="0" fontId="6" fillId="14" borderId="33" xfId="0" applyFont="1" applyFill="1" applyBorder="1" applyAlignment="1">
      <alignment horizontal="center" vertical="center"/>
    </xf>
    <xf numFmtId="0" fontId="6" fillId="14" borderId="34" xfId="0" applyFont="1" applyFill="1" applyBorder="1" applyAlignment="1">
      <alignment horizontal="center" vertical="center" wrapText="1"/>
    </xf>
    <xf numFmtId="0" fontId="3" fillId="14" borderId="29" xfId="0" applyFont="1" applyFill="1" applyBorder="1" applyAlignment="1">
      <alignment horizontal="center" vertical="center"/>
    </xf>
    <xf numFmtId="0" fontId="3" fillId="14" borderId="44" xfId="0" applyFont="1" applyFill="1" applyBorder="1" applyAlignment="1">
      <alignment horizontal="center" vertical="center"/>
    </xf>
    <xf numFmtId="0" fontId="3" fillId="14" borderId="31" xfId="0" applyFont="1" applyFill="1" applyBorder="1" applyAlignment="1">
      <alignment horizontal="center" vertical="center"/>
    </xf>
    <xf numFmtId="0" fontId="3" fillId="14" borderId="43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/>
    </xf>
    <xf numFmtId="0" fontId="6" fillId="14" borderId="15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/>
    </xf>
    <xf numFmtId="0" fontId="3" fillId="14" borderId="28" xfId="0" applyFont="1" applyFill="1" applyBorder="1" applyAlignment="1">
      <alignment horizontal="center" vertical="center"/>
    </xf>
    <xf numFmtId="0" fontId="1" fillId="14" borderId="25" xfId="0" applyFont="1" applyFill="1" applyBorder="1" applyAlignment="1">
      <alignment horizontal="center" vertical="center"/>
    </xf>
    <xf numFmtId="0" fontId="1" fillId="14" borderId="22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6" fillId="14" borderId="37" xfId="0" applyFont="1" applyFill="1" applyBorder="1" applyAlignment="1">
      <alignment horizontal="center" vertical="center" wrapText="1"/>
    </xf>
    <xf numFmtId="0" fontId="1" fillId="14" borderId="38" xfId="0" applyFont="1" applyFill="1" applyBorder="1" applyAlignment="1">
      <alignment horizontal="center" vertical="center"/>
    </xf>
    <xf numFmtId="0" fontId="1" fillId="14" borderId="39" xfId="0" applyFont="1" applyFill="1" applyBorder="1" applyAlignment="1">
      <alignment horizontal="center" vertical="center"/>
    </xf>
    <xf numFmtId="0" fontId="5" fillId="14" borderId="57" xfId="0" applyFont="1" applyFill="1" applyBorder="1" applyAlignment="1">
      <alignment horizontal="center" vertical="center"/>
    </xf>
    <xf numFmtId="0" fontId="6" fillId="14" borderId="35" xfId="0" applyFont="1" applyFill="1" applyBorder="1" applyAlignment="1">
      <alignment horizontal="center" vertical="center"/>
    </xf>
    <xf numFmtId="0" fontId="1" fillId="14" borderId="46" xfId="0" applyFont="1" applyFill="1" applyBorder="1" applyAlignment="1">
      <alignment horizontal="center" vertical="center"/>
    </xf>
    <xf numFmtId="0" fontId="1" fillId="14" borderId="42" xfId="0" applyFont="1" applyFill="1" applyBorder="1" applyAlignment="1">
      <alignment horizontal="center" vertical="center"/>
    </xf>
    <xf numFmtId="0" fontId="1" fillId="14" borderId="50" xfId="0" applyFont="1" applyFill="1" applyBorder="1" applyAlignment="1">
      <alignment horizontal="center" vertical="center"/>
    </xf>
    <xf numFmtId="0" fontId="1" fillId="14" borderId="55" xfId="0" applyFont="1" applyFill="1" applyBorder="1" applyAlignment="1">
      <alignment horizontal="center" vertical="center"/>
    </xf>
    <xf numFmtId="0" fontId="6" fillId="14" borderId="49" xfId="0" applyFont="1" applyFill="1" applyBorder="1" applyAlignment="1">
      <alignment horizontal="center" vertical="center" wrapText="1"/>
    </xf>
    <xf numFmtId="0" fontId="6" fillId="14" borderId="42" xfId="0" applyFont="1" applyFill="1" applyBorder="1" applyAlignment="1">
      <alignment horizontal="center" vertical="center" wrapText="1"/>
    </xf>
    <xf numFmtId="0" fontId="6" fillId="14" borderId="42" xfId="0" applyFont="1" applyFill="1" applyBorder="1" applyAlignment="1">
      <alignment horizontal="center" vertical="center"/>
    </xf>
    <xf numFmtId="0" fontId="6" fillId="14" borderId="50" xfId="0" applyFont="1" applyFill="1" applyBorder="1" applyAlignment="1">
      <alignment horizontal="center" vertical="center"/>
    </xf>
    <xf numFmtId="0" fontId="6" fillId="14" borderId="46" xfId="0" applyFont="1" applyFill="1" applyBorder="1" applyAlignment="1">
      <alignment horizontal="center" vertical="center" wrapText="1"/>
    </xf>
    <xf numFmtId="0" fontId="3" fillId="14" borderId="0" xfId="0" applyFont="1" applyFill="1" applyAlignment="1">
      <alignment horizontal="center" vertical="center"/>
    </xf>
    <xf numFmtId="0" fontId="5" fillId="14" borderId="0" xfId="0" applyFont="1" applyFill="1" applyAlignment="1">
      <alignment horizontal="center" vertical="center" wrapText="1"/>
    </xf>
    <xf numFmtId="0" fontId="5" fillId="7" borderId="55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3" borderId="57" xfId="0" applyFont="1" applyFill="1" applyBorder="1" applyAlignment="1">
      <alignment horizontal="center" vertical="center" wrapText="1"/>
    </xf>
    <xf numFmtId="0" fontId="1" fillId="15" borderId="0" xfId="0" applyFont="1" applyFill="1"/>
    <xf numFmtId="0" fontId="11" fillId="6" borderId="38" xfId="0" applyFont="1" applyFill="1" applyBorder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center"/>
    </xf>
    <xf numFmtId="0" fontId="5" fillId="6" borderId="87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6" borderId="88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10" borderId="46" xfId="0" applyFont="1" applyFill="1" applyBorder="1" applyAlignment="1">
      <alignment horizontal="left" vertical="center"/>
    </xf>
    <xf numFmtId="0" fontId="11" fillId="10" borderId="45" xfId="0" applyFont="1" applyFill="1" applyBorder="1" applyAlignment="1">
      <alignment horizontal="center" vertical="center" wrapText="1"/>
    </xf>
    <xf numFmtId="0" fontId="5" fillId="10" borderId="50" xfId="0" applyFont="1" applyFill="1" applyBorder="1" applyAlignment="1">
      <alignment horizontal="center" vertical="center" wrapText="1"/>
    </xf>
    <xf numFmtId="0" fontId="5" fillId="10" borderId="71" xfId="0" applyFont="1" applyFill="1" applyBorder="1" applyAlignment="1">
      <alignment horizontal="center" vertical="center"/>
    </xf>
    <xf numFmtId="0" fontId="5" fillId="10" borderId="49" xfId="0" applyFont="1" applyFill="1" applyBorder="1" applyAlignment="1">
      <alignment horizontal="center" vertical="center"/>
    </xf>
    <xf numFmtId="0" fontId="5" fillId="10" borderId="42" xfId="0" applyFont="1" applyFill="1" applyBorder="1" applyAlignment="1">
      <alignment horizontal="center" vertical="center"/>
    </xf>
    <xf numFmtId="0" fontId="5" fillId="10" borderId="50" xfId="0" applyFont="1" applyFill="1" applyBorder="1" applyAlignment="1">
      <alignment horizontal="center" vertical="center"/>
    </xf>
    <xf numFmtId="0" fontId="5" fillId="10" borderId="55" xfId="0" applyFont="1" applyFill="1" applyBorder="1" applyAlignment="1">
      <alignment horizontal="center" vertical="center"/>
    </xf>
    <xf numFmtId="0" fontId="5" fillId="5" borderId="90" xfId="0" applyFont="1" applyFill="1" applyBorder="1" applyAlignment="1">
      <alignment horizontal="left" vertical="center"/>
    </xf>
    <xf numFmtId="0" fontId="11" fillId="5" borderId="91" xfId="0" applyFont="1" applyFill="1" applyBorder="1" applyAlignment="1">
      <alignment horizontal="center" vertical="center" wrapText="1"/>
    </xf>
    <xf numFmtId="0" fontId="5" fillId="5" borderId="88" xfId="0" applyFont="1" applyFill="1" applyBorder="1" applyAlignment="1">
      <alignment horizontal="center" vertical="center" wrapText="1"/>
    </xf>
    <xf numFmtId="0" fontId="5" fillId="5" borderId="89" xfId="0" applyFont="1" applyFill="1" applyBorder="1" applyAlignment="1">
      <alignment horizontal="center" vertical="center"/>
    </xf>
    <xf numFmtId="0" fontId="5" fillId="5" borderId="87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88" xfId="0" applyFont="1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left" vertical="center"/>
    </xf>
    <xf numFmtId="0" fontId="11" fillId="9" borderId="6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3" fillId="5" borderId="90" xfId="0" applyFont="1" applyFill="1" applyBorder="1" applyAlignment="1">
      <alignment horizontal="right" vertical="center"/>
    </xf>
    <xf numFmtId="0" fontId="3" fillId="5" borderId="91" xfId="0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0" fontId="3" fillId="5" borderId="89" xfId="0" applyFont="1" applyFill="1" applyBorder="1" applyAlignment="1">
      <alignment horizontal="center" vertical="center"/>
    </xf>
    <xf numFmtId="0" fontId="3" fillId="5" borderId="92" xfId="0" applyFont="1" applyFill="1" applyBorder="1" applyAlignment="1">
      <alignment horizontal="center" vertical="center"/>
    </xf>
    <xf numFmtId="0" fontId="3" fillId="5" borderId="93" xfId="0" applyFont="1" applyFill="1" applyBorder="1" applyAlignment="1">
      <alignment horizontal="center" vertical="center"/>
    </xf>
    <xf numFmtId="0" fontId="3" fillId="5" borderId="87" xfId="0" applyFont="1" applyFill="1" applyBorder="1" applyAlignment="1">
      <alignment horizontal="left" vertical="center"/>
    </xf>
    <xf numFmtId="0" fontId="3" fillId="5" borderId="51" xfId="0" applyFont="1" applyFill="1" applyBorder="1" applyAlignment="1">
      <alignment horizontal="left" vertical="center"/>
    </xf>
    <xf numFmtId="0" fontId="3" fillId="5" borderId="61" xfId="0" applyFont="1" applyFill="1" applyBorder="1" applyAlignment="1">
      <alignment horizontal="left" vertical="center"/>
    </xf>
    <xf numFmtId="0" fontId="5" fillId="10" borderId="46" xfId="0" applyFont="1" applyFill="1" applyBorder="1" applyAlignment="1">
      <alignment horizontal="right" vertical="center"/>
    </xf>
    <xf numFmtId="0" fontId="5" fillId="10" borderId="45" xfId="0" applyFont="1" applyFill="1" applyBorder="1" applyAlignment="1">
      <alignment horizontal="center" vertical="center" wrapText="1"/>
    </xf>
    <xf numFmtId="0" fontId="5" fillId="10" borderId="94" xfId="0" applyFont="1" applyFill="1" applyBorder="1" applyAlignment="1">
      <alignment horizontal="center" vertical="center"/>
    </xf>
    <xf numFmtId="0" fontId="5" fillId="10" borderId="45" xfId="0" applyFont="1" applyFill="1" applyBorder="1" applyAlignment="1">
      <alignment horizontal="center" vertical="center"/>
    </xf>
    <xf numFmtId="0" fontId="5" fillId="10" borderId="8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 wrapText="1"/>
    </xf>
    <xf numFmtId="0" fontId="5" fillId="14" borderId="31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14" borderId="57" xfId="0" applyFont="1" applyFill="1" applyBorder="1" applyAlignment="1">
      <alignment horizontal="center" vertical="center"/>
    </xf>
    <xf numFmtId="0" fontId="5" fillId="14" borderId="29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5" fillId="14" borderId="43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0" fontId="5" fillId="14" borderId="28" xfId="0" applyFont="1" applyFill="1" applyBorder="1" applyAlignment="1">
      <alignment horizontal="center" vertical="center"/>
    </xf>
    <xf numFmtId="0" fontId="3" fillId="13" borderId="63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horizontal="center" vertical="center" wrapText="1"/>
    </xf>
    <xf numFmtId="0" fontId="3" fillId="14" borderId="57" xfId="0" applyFont="1" applyFill="1" applyBorder="1" applyAlignment="1">
      <alignment horizontal="center" vertical="center"/>
    </xf>
    <xf numFmtId="0" fontId="3" fillId="14" borderId="29" xfId="0" applyFont="1" applyFill="1" applyBorder="1" applyAlignment="1">
      <alignment horizontal="center" vertical="center"/>
    </xf>
    <xf numFmtId="0" fontId="3" fillId="14" borderId="30" xfId="0" applyFont="1" applyFill="1" applyBorder="1" applyAlignment="1">
      <alignment horizontal="center" vertical="center"/>
    </xf>
    <xf numFmtId="0" fontId="3" fillId="14" borderId="43" xfId="0" applyFont="1" applyFill="1" applyBorder="1" applyAlignment="1">
      <alignment horizontal="center" vertical="center"/>
    </xf>
    <xf numFmtId="0" fontId="5" fillId="14" borderId="57" xfId="0" applyFont="1" applyFill="1" applyBorder="1" applyAlignment="1">
      <alignment horizontal="center" vertical="center" wrapText="1"/>
    </xf>
    <xf numFmtId="0" fontId="5" fillId="14" borderId="29" xfId="0" applyFont="1" applyFill="1" applyBorder="1" applyAlignment="1">
      <alignment horizontal="center" vertical="center" wrapText="1"/>
    </xf>
    <xf numFmtId="0" fontId="3" fillId="13" borderId="47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/>
    </xf>
    <xf numFmtId="0" fontId="4" fillId="16" borderId="9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5" borderId="87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0" fontId="5" fillId="10" borderId="49" xfId="0" applyFont="1" applyFill="1" applyBorder="1" applyAlignment="1">
      <alignment horizontal="center" vertical="center"/>
    </xf>
    <xf numFmtId="0" fontId="5" fillId="10" borderId="42" xfId="0" applyFont="1" applyFill="1" applyBorder="1" applyAlignment="1">
      <alignment horizontal="center" vertical="center"/>
    </xf>
    <xf numFmtId="0" fontId="5" fillId="10" borderId="50" xfId="0" applyFont="1" applyFill="1" applyBorder="1" applyAlignment="1">
      <alignment horizontal="center" vertical="center"/>
    </xf>
    <xf numFmtId="0" fontId="5" fillId="5" borderId="87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8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6" borderId="87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6" borderId="88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left" vertical="center"/>
    </xf>
    <xf numFmtId="0" fontId="2" fillId="15" borderId="0" xfId="0" applyFont="1" applyFill="1" applyAlignment="1">
      <alignment horizontal="left" vertical="top"/>
    </xf>
    <xf numFmtId="0" fontId="1" fillId="15" borderId="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textRotation="90"/>
    </xf>
    <xf numFmtId="0" fontId="3" fillId="2" borderId="67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15" borderId="0" xfId="0" applyFont="1" applyFill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14" borderId="28" xfId="0" applyFont="1" applyFill="1" applyBorder="1" applyAlignment="1">
      <alignment horizontal="center" vertical="center"/>
    </xf>
    <xf numFmtId="0" fontId="3" fillId="14" borderId="31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5" fillId="7" borderId="5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16" borderId="14" xfId="0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 textRotation="90"/>
    </xf>
    <xf numFmtId="0" fontId="3" fillId="4" borderId="67" xfId="0" applyFont="1" applyFill="1" applyBorder="1" applyAlignment="1">
      <alignment horizontal="center" vertical="center" textRotation="90"/>
    </xf>
    <xf numFmtId="0" fontId="3" fillId="4" borderId="4" xfId="0" applyFont="1" applyFill="1" applyBorder="1" applyAlignment="1">
      <alignment horizontal="center" vertical="center"/>
    </xf>
    <xf numFmtId="0" fontId="3" fillId="13" borderId="30" xfId="0" applyFont="1" applyFill="1" applyBorder="1" applyAlignment="1">
      <alignment horizontal="left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52" xfId="0" applyFont="1" applyFill="1" applyBorder="1" applyAlignment="1">
      <alignment horizontal="center" vertical="center"/>
    </xf>
    <xf numFmtId="0" fontId="3" fillId="13" borderId="47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center" vertical="center" wrapText="1"/>
    </xf>
    <xf numFmtId="0" fontId="5" fillId="14" borderId="43" xfId="0" applyFont="1" applyFill="1" applyBorder="1" applyAlignment="1">
      <alignment horizontal="center" vertical="center" wrapText="1"/>
    </xf>
    <xf numFmtId="0" fontId="3" fillId="13" borderId="48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4" fillId="0" borderId="5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12" borderId="30" xfId="0" applyFont="1" applyFill="1" applyBorder="1" applyAlignment="1">
      <alignment horizontal="left" vertical="center" wrapText="1"/>
    </xf>
    <xf numFmtId="0" fontId="3" fillId="12" borderId="14" xfId="0" applyFont="1" applyFill="1" applyBorder="1" applyAlignment="1">
      <alignment horizontal="left" vertical="center" wrapText="1"/>
    </xf>
    <xf numFmtId="0" fontId="3" fillId="12" borderId="53" xfId="0" applyFont="1" applyFill="1" applyBorder="1" applyAlignment="1">
      <alignment horizontal="center" vertical="center" wrapText="1"/>
    </xf>
    <xf numFmtId="0" fontId="3" fillId="12" borderId="52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center" vertical="center" wrapText="1"/>
    </xf>
    <xf numFmtId="0" fontId="4" fillId="12" borderId="61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4" fillId="12" borderId="32" xfId="0" applyFont="1" applyFill="1" applyBorder="1" applyAlignment="1">
      <alignment horizontal="center" vertical="center" wrapText="1"/>
    </xf>
    <xf numFmtId="0" fontId="4" fillId="12" borderId="5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4" fillId="12" borderId="67" xfId="0" applyFont="1" applyFill="1" applyBorder="1" applyAlignment="1">
      <alignment horizontal="center" vertical="center" textRotation="90"/>
    </xf>
    <xf numFmtId="0" fontId="3" fillId="12" borderId="64" xfId="0" applyFont="1" applyFill="1" applyBorder="1" applyAlignment="1">
      <alignment horizontal="center" vertical="center" textRotation="90"/>
    </xf>
    <xf numFmtId="0" fontId="3" fillId="12" borderId="67" xfId="0" applyFont="1" applyFill="1" applyBorder="1" applyAlignment="1">
      <alignment horizontal="center" vertical="center" textRotation="90"/>
    </xf>
    <xf numFmtId="0" fontId="3" fillId="12" borderId="4" xfId="0" applyFont="1" applyFill="1" applyBorder="1" applyAlignment="1">
      <alignment horizontal="center" vertical="center"/>
    </xf>
    <xf numFmtId="0" fontId="13" fillId="11" borderId="44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3" fillId="12" borderId="63" xfId="0" applyFont="1" applyFill="1" applyBorder="1" applyAlignment="1">
      <alignment horizontal="center" vertical="center"/>
    </xf>
    <xf numFmtId="0" fontId="3" fillId="12" borderId="60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4" fillId="13" borderId="64" xfId="0" applyFont="1" applyFill="1" applyBorder="1" applyAlignment="1">
      <alignment horizontal="center" vertical="center" textRotation="90"/>
    </xf>
    <xf numFmtId="0" fontId="3" fillId="13" borderId="64" xfId="0" applyFont="1" applyFill="1" applyBorder="1" applyAlignment="1">
      <alignment horizontal="center" vertical="center" textRotation="90"/>
    </xf>
    <xf numFmtId="0" fontId="3" fillId="13" borderId="5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66"/>
      <rgbColor rgb="FF00FFFF"/>
      <rgbColor rgb="FF800000"/>
      <rgbColor rgb="FF008000"/>
      <rgbColor rgb="FF000080"/>
      <rgbColor rgb="FF808000"/>
      <rgbColor rgb="FF800080"/>
      <rgbColor rgb="FF008080"/>
      <rgbColor rgb="FF9FB8CD"/>
      <rgbColor rgb="FF638CAE"/>
      <rgbColor rgb="FF9999FF"/>
      <rgbColor rgb="FF993366"/>
      <rgbColor rgb="FFF1E6E3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9E3E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46465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FFFF"/>
      <color rgb="FF99CCFF"/>
      <color rgb="FFCCECFF"/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T312"/>
  <sheetViews>
    <sheetView tabSelected="1" view="pageBreakPreview" topLeftCell="B1" zoomScaleNormal="100" zoomScaleSheetLayoutView="100" workbookViewId="0">
      <pane ySplit="7" topLeftCell="A8" activePane="bottomLeft" state="frozen"/>
      <selection pane="bottomLeft" activeCell="AN235" sqref="AN235:AQ235"/>
    </sheetView>
  </sheetViews>
  <sheetFormatPr defaultRowHeight="12.75" x14ac:dyDescent="0.2"/>
  <cols>
    <col min="1" max="1" width="52.85546875" style="1" customWidth="1"/>
    <col min="2" max="3" width="4.28515625" style="2" customWidth="1"/>
    <col min="4" max="4" width="5.28515625" style="2" customWidth="1"/>
    <col min="5" max="14" width="3.7109375" style="2" customWidth="1"/>
    <col min="15" max="15" width="5.28515625" style="2" customWidth="1"/>
    <col min="16" max="16" width="4.7109375" style="2" customWidth="1"/>
    <col min="17" max="17" width="3.5703125" style="2" customWidth="1"/>
    <col min="18" max="18" width="4.42578125" style="2" customWidth="1"/>
    <col min="19" max="21" width="3.5703125" style="2" customWidth="1"/>
    <col min="22" max="23" width="4.42578125" style="2" customWidth="1"/>
    <col min="24" max="43" width="4.28515625" style="2" customWidth="1"/>
    <col min="44" max="1034" width="9.28515625" style="2" customWidth="1"/>
  </cols>
  <sheetData>
    <row r="1" spans="1:1034" ht="16.149999999999999" customHeight="1" x14ac:dyDescent="0.2">
      <c r="A1" s="665" t="s">
        <v>308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  <c r="AC1" s="665"/>
      <c r="AD1" s="665"/>
      <c r="AE1" s="665"/>
      <c r="AF1" s="665"/>
      <c r="AG1" s="665"/>
      <c r="AH1" s="665"/>
      <c r="AI1" s="665"/>
      <c r="AJ1" s="535"/>
      <c r="AK1" s="535"/>
      <c r="AL1" s="535"/>
      <c r="AM1" s="535"/>
      <c r="AN1" s="535"/>
      <c r="AO1" s="535"/>
      <c r="AP1" s="535"/>
      <c r="AQ1" s="535"/>
    </row>
    <row r="2" spans="1:1034" ht="13.15" customHeight="1" x14ac:dyDescent="0.2">
      <c r="A2" s="666" t="s">
        <v>0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  <c r="AF2" s="666"/>
      <c r="AG2" s="666"/>
      <c r="AH2" s="666"/>
      <c r="AI2" s="666"/>
      <c r="AJ2" s="535"/>
      <c r="AK2" s="535"/>
      <c r="AL2" s="535"/>
      <c r="AM2" s="535"/>
      <c r="AN2" s="535"/>
      <c r="AO2" s="535"/>
      <c r="AP2" s="535"/>
      <c r="AQ2" s="535"/>
    </row>
    <row r="3" spans="1:1034" ht="15" customHeight="1" x14ac:dyDescent="0.2">
      <c r="A3" s="677" t="s">
        <v>73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77"/>
      <c r="AG3" s="677"/>
      <c r="AH3" s="677"/>
      <c r="AI3" s="677"/>
      <c r="AJ3" s="677"/>
      <c r="AK3" s="677"/>
      <c r="AL3" s="677"/>
      <c r="AM3" s="677"/>
      <c r="AN3" s="677"/>
      <c r="AO3" s="677"/>
      <c r="AP3" s="677"/>
      <c r="AQ3" s="677"/>
    </row>
    <row r="4" spans="1:1034" ht="17.45" customHeight="1" x14ac:dyDescent="0.2">
      <c r="A4" s="667" t="s">
        <v>304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7"/>
      <c r="T4" s="667"/>
      <c r="U4" s="667"/>
      <c r="V4" s="667"/>
      <c r="W4" s="667"/>
      <c r="X4" s="667"/>
      <c r="Y4" s="667"/>
      <c r="Z4" s="667"/>
      <c r="AA4" s="667"/>
      <c r="AB4" s="667"/>
      <c r="AC4" s="667"/>
      <c r="AD4" s="667"/>
      <c r="AE4" s="667"/>
      <c r="AF4" s="667"/>
      <c r="AG4" s="667"/>
      <c r="AH4" s="667"/>
      <c r="AI4" s="667"/>
      <c r="AJ4" s="535"/>
      <c r="AK4" s="535"/>
      <c r="AL4" s="535"/>
      <c r="AM4" s="535"/>
      <c r="AN4" s="535"/>
      <c r="AO4" s="535"/>
      <c r="AP4" s="535"/>
      <c r="AQ4" s="535"/>
    </row>
    <row r="5" spans="1:1034" s="3" customFormat="1" ht="21.6" customHeight="1" thickBot="1" x14ac:dyDescent="0.25">
      <c r="A5" s="668" t="s">
        <v>1</v>
      </c>
      <c r="B5" s="669" t="s">
        <v>2</v>
      </c>
      <c r="C5" s="670"/>
      <c r="D5" s="671" t="s">
        <v>254</v>
      </c>
      <c r="E5" s="689" t="s">
        <v>163</v>
      </c>
      <c r="F5" s="760"/>
      <c r="G5" s="760"/>
      <c r="H5" s="760"/>
      <c r="I5" s="760"/>
      <c r="J5" s="760"/>
      <c r="K5" s="760"/>
      <c r="L5" s="760"/>
      <c r="M5" s="760"/>
      <c r="N5" s="760"/>
      <c r="O5" s="672" t="s">
        <v>255</v>
      </c>
      <c r="P5" s="673" t="s">
        <v>5</v>
      </c>
      <c r="Q5" s="673"/>
      <c r="R5" s="673"/>
      <c r="S5" s="673"/>
      <c r="T5" s="673"/>
      <c r="U5" s="673"/>
      <c r="V5" s="673"/>
      <c r="W5" s="673"/>
      <c r="X5" s="674" t="s">
        <v>309</v>
      </c>
      <c r="Y5" s="675"/>
      <c r="Z5" s="675"/>
      <c r="AA5" s="675"/>
      <c r="AB5" s="676" t="s">
        <v>310</v>
      </c>
      <c r="AC5" s="670"/>
      <c r="AD5" s="670"/>
      <c r="AE5" s="675"/>
      <c r="AF5" s="676" t="s">
        <v>311</v>
      </c>
      <c r="AG5" s="676"/>
      <c r="AH5" s="676"/>
      <c r="AI5" s="674"/>
      <c r="AJ5" s="674" t="s">
        <v>312</v>
      </c>
      <c r="AK5" s="674"/>
      <c r="AL5" s="674"/>
      <c r="AM5" s="674"/>
      <c r="AN5" s="678" t="s">
        <v>313</v>
      </c>
      <c r="AO5" s="678"/>
      <c r="AP5" s="678"/>
      <c r="AQ5" s="678"/>
    </row>
    <row r="6" spans="1:1034" ht="12" customHeight="1" thickTop="1" thickBot="1" x14ac:dyDescent="0.25">
      <c r="A6" s="668"/>
      <c r="B6" s="679" t="s">
        <v>6</v>
      </c>
      <c r="C6" s="684" t="s">
        <v>7</v>
      </c>
      <c r="D6" s="671"/>
      <c r="E6" s="761" t="s">
        <v>123</v>
      </c>
      <c r="F6" s="761" t="s">
        <v>124</v>
      </c>
      <c r="G6" s="761" t="s">
        <v>125</v>
      </c>
      <c r="H6" s="761" t="s">
        <v>126</v>
      </c>
      <c r="I6" s="761" t="s">
        <v>127</v>
      </c>
      <c r="J6" s="761" t="s">
        <v>128</v>
      </c>
      <c r="K6" s="761" t="s">
        <v>129</v>
      </c>
      <c r="L6" s="761" t="s">
        <v>130</v>
      </c>
      <c r="M6" s="761" t="s">
        <v>131</v>
      </c>
      <c r="N6" s="763" t="s">
        <v>132</v>
      </c>
      <c r="O6" s="672"/>
      <c r="P6" s="685" t="s">
        <v>8</v>
      </c>
      <c r="Q6" s="686" t="s">
        <v>9</v>
      </c>
      <c r="R6" s="687" t="s">
        <v>10</v>
      </c>
      <c r="S6" s="687"/>
      <c r="T6" s="687"/>
      <c r="U6" s="686" t="s">
        <v>11</v>
      </c>
      <c r="V6" s="686" t="s">
        <v>12</v>
      </c>
      <c r="W6" s="680" t="s">
        <v>13</v>
      </c>
      <c r="X6" s="681" t="s">
        <v>14</v>
      </c>
      <c r="Y6" s="682"/>
      <c r="Z6" s="683" t="s">
        <v>15</v>
      </c>
      <c r="AA6" s="683"/>
      <c r="AB6" s="681" t="s">
        <v>16</v>
      </c>
      <c r="AC6" s="682"/>
      <c r="AD6" s="689" t="s">
        <v>17</v>
      </c>
      <c r="AE6" s="683"/>
      <c r="AF6" s="681" t="s">
        <v>18</v>
      </c>
      <c r="AG6" s="681"/>
      <c r="AH6" s="689" t="s">
        <v>19</v>
      </c>
      <c r="AI6" s="683"/>
      <c r="AJ6" s="681" t="s">
        <v>20</v>
      </c>
      <c r="AK6" s="681"/>
      <c r="AL6" s="683" t="s">
        <v>21</v>
      </c>
      <c r="AM6" s="683"/>
      <c r="AN6" s="681" t="s">
        <v>22</v>
      </c>
      <c r="AO6" s="681"/>
      <c r="AP6" s="687" t="s">
        <v>23</v>
      </c>
      <c r="AQ6" s="687"/>
    </row>
    <row r="7" spans="1:1034" s="2" customFormat="1" ht="18.600000000000001" customHeight="1" thickTop="1" thickBot="1" x14ac:dyDescent="0.25">
      <c r="A7" s="668"/>
      <c r="B7" s="679"/>
      <c r="C7" s="684"/>
      <c r="D7" s="671"/>
      <c r="E7" s="762"/>
      <c r="F7" s="762"/>
      <c r="G7" s="762"/>
      <c r="H7" s="762"/>
      <c r="I7" s="762"/>
      <c r="J7" s="762"/>
      <c r="K7" s="762"/>
      <c r="L7" s="762"/>
      <c r="M7" s="762"/>
      <c r="N7" s="764"/>
      <c r="O7" s="672"/>
      <c r="P7" s="685"/>
      <c r="Q7" s="686"/>
      <c r="R7" s="5" t="s">
        <v>24</v>
      </c>
      <c r="S7" s="5" t="s">
        <v>8</v>
      </c>
      <c r="T7" s="5" t="s">
        <v>11</v>
      </c>
      <c r="U7" s="686"/>
      <c r="V7" s="686"/>
      <c r="W7" s="680"/>
      <c r="X7" s="7" t="s">
        <v>25</v>
      </c>
      <c r="Y7" s="5" t="s">
        <v>10</v>
      </c>
      <c r="Z7" s="5" t="s">
        <v>25</v>
      </c>
      <c r="AA7" s="6" t="s">
        <v>10</v>
      </c>
      <c r="AB7" s="7" t="s">
        <v>25</v>
      </c>
      <c r="AC7" s="5" t="s">
        <v>10</v>
      </c>
      <c r="AD7" s="5" t="s">
        <v>25</v>
      </c>
      <c r="AE7" s="6" t="s">
        <v>10</v>
      </c>
      <c r="AF7" s="7" t="s">
        <v>25</v>
      </c>
      <c r="AG7" s="5" t="s">
        <v>10</v>
      </c>
      <c r="AH7" s="5" t="s">
        <v>25</v>
      </c>
      <c r="AI7" s="6" t="s">
        <v>10</v>
      </c>
      <c r="AJ7" s="7" t="s">
        <v>25</v>
      </c>
      <c r="AK7" s="5" t="s">
        <v>10</v>
      </c>
      <c r="AL7" s="5" t="s">
        <v>25</v>
      </c>
      <c r="AM7" s="6" t="s">
        <v>10</v>
      </c>
      <c r="AN7" s="7" t="s">
        <v>25</v>
      </c>
      <c r="AO7" s="5" t="s">
        <v>10</v>
      </c>
      <c r="AP7" s="5" t="s">
        <v>25</v>
      </c>
      <c r="AQ7" s="5" t="s">
        <v>10</v>
      </c>
    </row>
    <row r="8" spans="1:1034" s="4" customFormat="1" ht="18" customHeight="1" thickTop="1" thickBot="1" x14ac:dyDescent="0.25">
      <c r="A8" s="183" t="s">
        <v>276</v>
      </c>
      <c r="B8" s="172"/>
      <c r="C8" s="215"/>
      <c r="D8" s="221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221"/>
      <c r="P8" s="9"/>
      <c r="Q8" s="10"/>
      <c r="R8" s="10"/>
      <c r="S8" s="10"/>
      <c r="T8" s="10"/>
      <c r="U8" s="11"/>
      <c r="V8" s="10"/>
      <c r="W8" s="8"/>
      <c r="X8" s="377"/>
      <c r="Y8" s="378"/>
      <c r="Z8" s="378"/>
      <c r="AA8" s="379"/>
      <c r="AB8" s="377"/>
      <c r="AC8" s="378"/>
      <c r="AD8" s="378"/>
      <c r="AE8" s="379"/>
      <c r="AF8" s="377"/>
      <c r="AG8" s="380"/>
      <c r="AH8" s="380"/>
      <c r="AI8" s="381"/>
      <c r="AJ8" s="377"/>
      <c r="AK8" s="380"/>
      <c r="AL8" s="380"/>
      <c r="AM8" s="381"/>
      <c r="AN8" s="377"/>
      <c r="AO8" s="380"/>
      <c r="AP8" s="380"/>
      <c r="AQ8" s="380"/>
    </row>
    <row r="9" spans="1:1034" s="4" customFormat="1" ht="22.15" customHeight="1" x14ac:dyDescent="0.2">
      <c r="A9" s="336" t="s">
        <v>248</v>
      </c>
      <c r="B9" s="16"/>
      <c r="C9" s="28"/>
      <c r="D9" s="222"/>
      <c r="E9" s="307"/>
      <c r="F9" s="308"/>
      <c r="G9" s="308"/>
      <c r="H9" s="308"/>
      <c r="I9" s="308"/>
      <c r="J9" s="308"/>
      <c r="K9" s="308"/>
      <c r="L9" s="308"/>
      <c r="M9" s="308"/>
      <c r="N9" s="308"/>
      <c r="O9" s="222"/>
      <c r="P9" s="15"/>
      <c r="Q9" s="16"/>
      <c r="R9" s="16"/>
      <c r="S9" s="16"/>
      <c r="T9" s="16"/>
      <c r="U9" s="17"/>
      <c r="V9" s="16"/>
      <c r="W9" s="14"/>
      <c r="X9" s="382"/>
      <c r="Y9" s="383"/>
      <c r="Z9" s="384"/>
      <c r="AA9" s="385"/>
      <c r="AB9" s="386"/>
      <c r="AC9" s="384"/>
      <c r="AD9" s="384"/>
      <c r="AE9" s="385"/>
      <c r="AF9" s="386"/>
      <c r="AG9" s="387"/>
      <c r="AH9" s="387"/>
      <c r="AI9" s="388"/>
      <c r="AJ9" s="386"/>
      <c r="AK9" s="387"/>
      <c r="AL9" s="387"/>
      <c r="AM9" s="388"/>
      <c r="AN9" s="386"/>
      <c r="AO9" s="387"/>
      <c r="AP9" s="387"/>
      <c r="AQ9" s="387"/>
    </row>
    <row r="10" spans="1:1034" s="4" customFormat="1" ht="13.15" customHeight="1" x14ac:dyDescent="0.2">
      <c r="A10" s="197" t="s">
        <v>26</v>
      </c>
      <c r="B10" s="43" t="s">
        <v>62</v>
      </c>
      <c r="C10" s="47"/>
      <c r="D10" s="262">
        <v>30</v>
      </c>
      <c r="E10" s="43">
        <v>2</v>
      </c>
      <c r="F10" s="43"/>
      <c r="G10" s="43"/>
      <c r="H10" s="43"/>
      <c r="I10" s="43"/>
      <c r="J10" s="43"/>
      <c r="K10" s="43"/>
      <c r="L10" s="43"/>
      <c r="M10" s="43"/>
      <c r="N10" s="47"/>
      <c r="O10" s="262">
        <f t="shared" ref="O10:O16" si="0">SUM(E10:N10)</f>
        <v>2</v>
      </c>
      <c r="P10" s="37">
        <v>30</v>
      </c>
      <c r="Q10" s="43"/>
      <c r="R10" s="43"/>
      <c r="S10" s="43"/>
      <c r="T10" s="43"/>
      <c r="U10" s="49"/>
      <c r="V10" s="43"/>
      <c r="W10" s="48"/>
      <c r="X10" s="157">
        <v>30</v>
      </c>
      <c r="Y10" s="156"/>
      <c r="Z10" s="211"/>
      <c r="AA10" s="389"/>
      <c r="AB10" s="390"/>
      <c r="AC10" s="211"/>
      <c r="AD10" s="211"/>
      <c r="AE10" s="389"/>
      <c r="AF10" s="390"/>
      <c r="AG10" s="391"/>
      <c r="AH10" s="391"/>
      <c r="AI10" s="392"/>
      <c r="AJ10" s="390"/>
      <c r="AK10" s="391"/>
      <c r="AL10" s="391"/>
      <c r="AM10" s="392"/>
      <c r="AN10" s="390"/>
      <c r="AO10" s="391"/>
      <c r="AP10" s="391"/>
      <c r="AQ10" s="391"/>
    </row>
    <row r="11" spans="1:1034" ht="13.15" customHeight="1" x14ac:dyDescent="0.2">
      <c r="A11" s="184" t="s">
        <v>27</v>
      </c>
      <c r="B11" s="16" t="s">
        <v>62</v>
      </c>
      <c r="C11" s="28"/>
      <c r="D11" s="222">
        <v>30</v>
      </c>
      <c r="E11" s="43">
        <v>2</v>
      </c>
      <c r="F11" s="43"/>
      <c r="G11" s="43"/>
      <c r="H11" s="43"/>
      <c r="I11" s="43"/>
      <c r="J11" s="43"/>
      <c r="K11" s="43"/>
      <c r="L11" s="43"/>
      <c r="M11" s="43"/>
      <c r="N11" s="47"/>
      <c r="O11" s="222">
        <f t="shared" si="0"/>
        <v>2</v>
      </c>
      <c r="P11" s="15">
        <v>30</v>
      </c>
      <c r="Q11" s="16"/>
      <c r="R11" s="16"/>
      <c r="S11" s="16"/>
      <c r="T11" s="16"/>
      <c r="U11" s="17"/>
      <c r="V11" s="16"/>
      <c r="W11" s="14"/>
      <c r="X11" s="382">
        <v>30</v>
      </c>
      <c r="Y11" s="383"/>
      <c r="Z11" s="384"/>
      <c r="AA11" s="385"/>
      <c r="AB11" s="386"/>
      <c r="AC11" s="384"/>
      <c r="AD11" s="384"/>
      <c r="AE11" s="385"/>
      <c r="AF11" s="386"/>
      <c r="AG11" s="387"/>
      <c r="AH11" s="387"/>
      <c r="AI11" s="388"/>
      <c r="AJ11" s="386"/>
      <c r="AK11" s="387"/>
      <c r="AL11" s="387"/>
      <c r="AM11" s="388"/>
      <c r="AN11" s="386"/>
      <c r="AO11" s="387"/>
      <c r="AP11" s="387"/>
      <c r="AQ11" s="387"/>
    </row>
    <row r="12" spans="1:1034" ht="13.15" customHeight="1" x14ac:dyDescent="0.2">
      <c r="A12" s="184" t="s">
        <v>69</v>
      </c>
      <c r="B12" s="16" t="s">
        <v>62</v>
      </c>
      <c r="C12" s="28"/>
      <c r="D12" s="222">
        <v>30</v>
      </c>
      <c r="E12" s="43">
        <v>2</v>
      </c>
      <c r="F12" s="43"/>
      <c r="G12" s="43"/>
      <c r="H12" s="43"/>
      <c r="I12" s="43"/>
      <c r="J12" s="43"/>
      <c r="K12" s="43"/>
      <c r="L12" s="43"/>
      <c r="M12" s="43"/>
      <c r="N12" s="47"/>
      <c r="O12" s="222">
        <f t="shared" si="0"/>
        <v>2</v>
      </c>
      <c r="P12" s="15">
        <v>30</v>
      </c>
      <c r="Q12" s="16"/>
      <c r="R12" s="16"/>
      <c r="S12" s="16"/>
      <c r="T12" s="16"/>
      <c r="U12" s="17"/>
      <c r="V12" s="16"/>
      <c r="W12" s="14"/>
      <c r="X12" s="382">
        <v>30</v>
      </c>
      <c r="Y12" s="383"/>
      <c r="Z12" s="383"/>
      <c r="AA12" s="385"/>
      <c r="AB12" s="386"/>
      <c r="AC12" s="384"/>
      <c r="AD12" s="384"/>
      <c r="AE12" s="385"/>
      <c r="AF12" s="386"/>
      <c r="AG12" s="387"/>
      <c r="AH12" s="387"/>
      <c r="AI12" s="388"/>
      <c r="AJ12" s="386"/>
      <c r="AK12" s="387"/>
      <c r="AL12" s="387"/>
      <c r="AM12" s="388"/>
      <c r="AN12" s="386"/>
      <c r="AO12" s="387"/>
      <c r="AP12" s="387"/>
      <c r="AQ12" s="387"/>
    </row>
    <row r="13" spans="1:1034" ht="13.15" customHeight="1" x14ac:dyDescent="0.2">
      <c r="A13" s="184" t="s">
        <v>306</v>
      </c>
      <c r="B13" s="16" t="s">
        <v>62</v>
      </c>
      <c r="C13" s="28"/>
      <c r="D13" s="222">
        <v>30</v>
      </c>
      <c r="E13" s="43"/>
      <c r="F13" s="43"/>
      <c r="G13" s="43"/>
      <c r="H13" s="43"/>
      <c r="I13" s="43"/>
      <c r="J13" s="43"/>
      <c r="K13" s="43">
        <v>3</v>
      </c>
      <c r="L13" s="43"/>
      <c r="M13" s="43"/>
      <c r="N13" s="47"/>
      <c r="O13" s="222">
        <f t="shared" si="0"/>
        <v>3</v>
      </c>
      <c r="P13" s="15">
        <v>30</v>
      </c>
      <c r="Q13" s="16"/>
      <c r="R13" s="16"/>
      <c r="S13" s="16"/>
      <c r="T13" s="16"/>
      <c r="U13" s="17"/>
      <c r="V13" s="16"/>
      <c r="W13" s="14"/>
      <c r="X13" s="382"/>
      <c r="Y13" s="383"/>
      <c r="Z13" s="383"/>
      <c r="AA13" s="385"/>
      <c r="AB13" s="386"/>
      <c r="AC13" s="384"/>
      <c r="AD13" s="384"/>
      <c r="AE13" s="385"/>
      <c r="AF13" s="386"/>
      <c r="AG13" s="387"/>
      <c r="AH13" s="387"/>
      <c r="AI13" s="388"/>
      <c r="AJ13" s="386">
        <v>30</v>
      </c>
      <c r="AK13" s="387"/>
      <c r="AL13" s="387"/>
      <c r="AM13" s="388"/>
      <c r="AN13" s="386"/>
      <c r="AO13" s="387"/>
      <c r="AP13" s="387"/>
      <c r="AQ13" s="387"/>
    </row>
    <row r="14" spans="1:1034" ht="13.15" customHeight="1" x14ac:dyDescent="0.2">
      <c r="A14" s="184" t="s">
        <v>307</v>
      </c>
      <c r="B14" s="16"/>
      <c r="C14" s="28" t="s">
        <v>62</v>
      </c>
      <c r="D14" s="222">
        <v>30</v>
      </c>
      <c r="E14" s="52"/>
      <c r="F14" s="52"/>
      <c r="G14" s="52"/>
      <c r="H14" s="52"/>
      <c r="I14" s="52"/>
      <c r="J14" s="52"/>
      <c r="K14" s="52"/>
      <c r="L14" s="52">
        <v>3</v>
      </c>
      <c r="M14" s="52"/>
      <c r="N14" s="320"/>
      <c r="O14" s="262">
        <f t="shared" si="0"/>
        <v>3</v>
      </c>
      <c r="P14" s="15">
        <v>30</v>
      </c>
      <c r="Q14" s="16"/>
      <c r="R14" s="16"/>
      <c r="S14" s="16"/>
      <c r="T14" s="16"/>
      <c r="U14" s="17"/>
      <c r="V14" s="16"/>
      <c r="W14" s="14"/>
      <c r="X14" s="157"/>
      <c r="Y14" s="156"/>
      <c r="Z14" s="383"/>
      <c r="AA14" s="385"/>
      <c r="AB14" s="386"/>
      <c r="AC14" s="384"/>
      <c r="AD14" s="384"/>
      <c r="AE14" s="385"/>
      <c r="AF14" s="386"/>
      <c r="AG14" s="387"/>
      <c r="AH14" s="387"/>
      <c r="AI14" s="388"/>
      <c r="AJ14" s="386"/>
      <c r="AK14" s="387"/>
      <c r="AL14" s="387">
        <v>30</v>
      </c>
      <c r="AM14" s="388"/>
      <c r="AN14" s="386"/>
      <c r="AO14" s="387"/>
      <c r="AP14" s="387"/>
      <c r="AQ14" s="387"/>
    </row>
    <row r="15" spans="1:1034" ht="13.15" customHeight="1" x14ac:dyDescent="0.2">
      <c r="A15" s="184" t="s">
        <v>282</v>
      </c>
      <c r="B15" s="43" t="s">
        <v>64</v>
      </c>
      <c r="C15" s="47"/>
      <c r="D15" s="262">
        <v>30</v>
      </c>
      <c r="E15" s="263"/>
      <c r="F15" s="263"/>
      <c r="G15" s="263"/>
      <c r="H15" s="263"/>
      <c r="I15" s="263"/>
      <c r="J15" s="263"/>
      <c r="K15" s="263"/>
      <c r="L15" s="263"/>
      <c r="M15" s="263"/>
      <c r="N15" s="321"/>
      <c r="O15" s="262">
        <f t="shared" si="0"/>
        <v>0</v>
      </c>
      <c r="P15" s="37"/>
      <c r="Q15" s="43"/>
      <c r="R15" s="43">
        <v>30</v>
      </c>
      <c r="S15" s="43"/>
      <c r="T15" s="43"/>
      <c r="U15" s="49"/>
      <c r="V15" s="43"/>
      <c r="W15" s="48"/>
      <c r="X15" s="390"/>
      <c r="Y15" s="393"/>
      <c r="Z15" s="211"/>
      <c r="AA15" s="389"/>
      <c r="AB15" s="390"/>
      <c r="AC15" s="211">
        <v>30</v>
      </c>
      <c r="AD15" s="211"/>
      <c r="AE15" s="389"/>
      <c r="AF15" s="390"/>
      <c r="AG15" s="391"/>
      <c r="AH15" s="391"/>
      <c r="AI15" s="392"/>
      <c r="AJ15" s="390"/>
      <c r="AK15" s="391"/>
      <c r="AL15" s="391"/>
      <c r="AM15" s="392"/>
      <c r="AN15" s="390"/>
      <c r="AO15" s="391"/>
      <c r="AP15" s="391"/>
      <c r="AQ15" s="391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</row>
    <row r="16" spans="1:1034" ht="13.15" customHeight="1" thickBot="1" x14ac:dyDescent="0.25">
      <c r="A16" s="185" t="s">
        <v>283</v>
      </c>
      <c r="B16" s="179"/>
      <c r="C16" s="177" t="s">
        <v>64</v>
      </c>
      <c r="D16" s="223">
        <v>30</v>
      </c>
      <c r="E16" s="162"/>
      <c r="F16" s="162"/>
      <c r="G16" s="162"/>
      <c r="H16" s="162"/>
      <c r="I16" s="162"/>
      <c r="J16" s="162"/>
      <c r="K16" s="162"/>
      <c r="L16" s="162"/>
      <c r="M16" s="162"/>
      <c r="N16" s="322"/>
      <c r="O16" s="262">
        <f t="shared" si="0"/>
        <v>0</v>
      </c>
      <c r="P16" s="50"/>
      <c r="Q16" s="179"/>
      <c r="R16" s="179">
        <v>30</v>
      </c>
      <c r="S16" s="179"/>
      <c r="T16" s="179"/>
      <c r="U16" s="45"/>
      <c r="V16" s="179"/>
      <c r="W16" s="176"/>
      <c r="X16" s="394"/>
      <c r="Y16" s="395"/>
      <c r="Z16" s="396"/>
      <c r="AA16" s="397"/>
      <c r="AB16" s="394"/>
      <c r="AC16" s="396"/>
      <c r="AD16" s="396"/>
      <c r="AE16" s="397">
        <v>30</v>
      </c>
      <c r="AF16" s="394"/>
      <c r="AG16" s="398"/>
      <c r="AH16" s="398"/>
      <c r="AI16" s="399"/>
      <c r="AJ16" s="394"/>
      <c r="AK16" s="398"/>
      <c r="AL16" s="398"/>
      <c r="AM16" s="399"/>
      <c r="AN16" s="394"/>
      <c r="AO16" s="398"/>
      <c r="AP16" s="398"/>
      <c r="AQ16" s="398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</row>
    <row r="17" spans="1:65" customFormat="1" ht="22.15" customHeight="1" thickTop="1" thickBot="1" x14ac:dyDescent="0.25">
      <c r="A17" s="186" t="s">
        <v>115</v>
      </c>
      <c r="B17" s="22" t="s">
        <v>116</v>
      </c>
      <c r="C17" s="123" t="s">
        <v>161</v>
      </c>
      <c r="D17" s="171">
        <f>SUM(D10:D16)</f>
        <v>210</v>
      </c>
      <c r="E17" s="22">
        <f>SUM(E10:E16)</f>
        <v>6</v>
      </c>
      <c r="F17" s="22">
        <f>SUM(F10:F16)</f>
        <v>0</v>
      </c>
      <c r="G17" s="22">
        <f>SUM(G10:G16)</f>
        <v>0</v>
      </c>
      <c r="H17" s="22">
        <f t="shared" ref="H17:M17" si="1">SUM(H10:H16)</f>
        <v>0</v>
      </c>
      <c r="I17" s="22">
        <f t="shared" si="1"/>
        <v>0</v>
      </c>
      <c r="J17" s="22">
        <f t="shared" si="1"/>
        <v>0</v>
      </c>
      <c r="K17" s="22">
        <f t="shared" si="1"/>
        <v>3</v>
      </c>
      <c r="L17" s="22">
        <f t="shared" si="1"/>
        <v>3</v>
      </c>
      <c r="M17" s="22">
        <f t="shared" si="1"/>
        <v>0</v>
      </c>
      <c r="N17" s="123">
        <f t="shared" ref="N17:AQ17" si="2">SUM(N10:N16)</f>
        <v>0</v>
      </c>
      <c r="O17" s="171">
        <f t="shared" si="2"/>
        <v>12</v>
      </c>
      <c r="P17" s="24">
        <f t="shared" si="2"/>
        <v>150</v>
      </c>
      <c r="Q17" s="22">
        <f t="shared" si="2"/>
        <v>0</v>
      </c>
      <c r="R17" s="22">
        <f t="shared" si="2"/>
        <v>60</v>
      </c>
      <c r="S17" s="22">
        <f t="shared" si="2"/>
        <v>0</v>
      </c>
      <c r="T17" s="22">
        <f t="shared" si="2"/>
        <v>0</v>
      </c>
      <c r="U17" s="22">
        <f t="shared" si="2"/>
        <v>0</v>
      </c>
      <c r="V17" s="22">
        <f t="shared" si="2"/>
        <v>0</v>
      </c>
      <c r="W17" s="21">
        <f t="shared" si="2"/>
        <v>0</v>
      </c>
      <c r="X17" s="400">
        <f t="shared" si="2"/>
        <v>90</v>
      </c>
      <c r="Y17" s="401">
        <f t="shared" si="2"/>
        <v>0</v>
      </c>
      <c r="Z17" s="401">
        <f t="shared" si="2"/>
        <v>0</v>
      </c>
      <c r="AA17" s="402">
        <f t="shared" si="2"/>
        <v>0</v>
      </c>
      <c r="AB17" s="403">
        <f t="shared" si="2"/>
        <v>0</v>
      </c>
      <c r="AC17" s="401">
        <f t="shared" si="2"/>
        <v>30</v>
      </c>
      <c r="AD17" s="401">
        <f t="shared" si="2"/>
        <v>0</v>
      </c>
      <c r="AE17" s="404">
        <f t="shared" si="2"/>
        <v>30</v>
      </c>
      <c r="AF17" s="400">
        <f t="shared" si="2"/>
        <v>0</v>
      </c>
      <c r="AG17" s="401">
        <f t="shared" si="2"/>
        <v>0</v>
      </c>
      <c r="AH17" s="401">
        <f t="shared" si="2"/>
        <v>0</v>
      </c>
      <c r="AI17" s="402">
        <f t="shared" si="2"/>
        <v>0</v>
      </c>
      <c r="AJ17" s="403">
        <f t="shared" si="2"/>
        <v>30</v>
      </c>
      <c r="AK17" s="401">
        <f t="shared" si="2"/>
        <v>0</v>
      </c>
      <c r="AL17" s="401">
        <f t="shared" si="2"/>
        <v>30</v>
      </c>
      <c r="AM17" s="404">
        <f t="shared" si="2"/>
        <v>0</v>
      </c>
      <c r="AN17" s="403">
        <f t="shared" si="2"/>
        <v>0</v>
      </c>
      <c r="AO17" s="401">
        <f t="shared" si="2"/>
        <v>0</v>
      </c>
      <c r="AP17" s="401">
        <f t="shared" si="2"/>
        <v>0</v>
      </c>
      <c r="AQ17" s="401">
        <f t="shared" si="2"/>
        <v>0</v>
      </c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customFormat="1" ht="15" customHeight="1" thickTop="1" thickBot="1" x14ac:dyDescent="0.25">
      <c r="A18" s="187" t="s">
        <v>135</v>
      </c>
      <c r="B18" s="210"/>
      <c r="C18" s="216"/>
      <c r="D18" s="224">
        <f>SUM(D17)</f>
        <v>210</v>
      </c>
      <c r="E18" s="166">
        <f t="shared" ref="E18:N18" si="3">SUM(E17)</f>
        <v>6</v>
      </c>
      <c r="F18" s="166">
        <f t="shared" si="3"/>
        <v>0</v>
      </c>
      <c r="G18" s="166">
        <f t="shared" si="3"/>
        <v>0</v>
      </c>
      <c r="H18" s="166">
        <f t="shared" si="3"/>
        <v>0</v>
      </c>
      <c r="I18" s="166">
        <f t="shared" si="3"/>
        <v>0</v>
      </c>
      <c r="J18" s="166">
        <f t="shared" si="3"/>
        <v>0</v>
      </c>
      <c r="K18" s="166">
        <f t="shared" si="3"/>
        <v>3</v>
      </c>
      <c r="L18" s="166">
        <f t="shared" si="3"/>
        <v>3</v>
      </c>
      <c r="M18" s="166">
        <f t="shared" si="3"/>
        <v>0</v>
      </c>
      <c r="N18" s="168">
        <f t="shared" si="3"/>
        <v>0</v>
      </c>
      <c r="O18" s="171">
        <f>SUM(O17)</f>
        <v>12</v>
      </c>
      <c r="P18" s="166">
        <f t="shared" ref="P18:W18" si="4">SUM(P17)</f>
        <v>150</v>
      </c>
      <c r="Q18" s="166">
        <f t="shared" si="4"/>
        <v>0</v>
      </c>
      <c r="R18" s="166">
        <f t="shared" si="4"/>
        <v>60</v>
      </c>
      <c r="S18" s="166">
        <f t="shared" si="4"/>
        <v>0</v>
      </c>
      <c r="T18" s="166">
        <f t="shared" si="4"/>
        <v>0</v>
      </c>
      <c r="U18" s="166">
        <f t="shared" si="4"/>
        <v>0</v>
      </c>
      <c r="V18" s="166">
        <f t="shared" si="4"/>
        <v>0</v>
      </c>
      <c r="W18" s="286">
        <f t="shared" si="4"/>
        <v>0</v>
      </c>
      <c r="X18" s="403">
        <f>SUM(X17)</f>
        <v>90</v>
      </c>
      <c r="Y18" s="401">
        <f t="shared" ref="Y18:AQ18" si="5">SUM(Y17)</f>
        <v>0</v>
      </c>
      <c r="Z18" s="401">
        <f t="shared" si="5"/>
        <v>0</v>
      </c>
      <c r="AA18" s="404">
        <f t="shared" si="5"/>
        <v>0</v>
      </c>
      <c r="AB18" s="403">
        <f t="shared" si="5"/>
        <v>0</v>
      </c>
      <c r="AC18" s="401">
        <f t="shared" si="5"/>
        <v>30</v>
      </c>
      <c r="AD18" s="401">
        <f t="shared" si="5"/>
        <v>0</v>
      </c>
      <c r="AE18" s="404">
        <f t="shared" si="5"/>
        <v>30</v>
      </c>
      <c r="AF18" s="403">
        <f t="shared" si="5"/>
        <v>0</v>
      </c>
      <c r="AG18" s="401">
        <f t="shared" si="5"/>
        <v>0</v>
      </c>
      <c r="AH18" s="401">
        <f t="shared" si="5"/>
        <v>0</v>
      </c>
      <c r="AI18" s="404">
        <f t="shared" si="5"/>
        <v>0</v>
      </c>
      <c r="AJ18" s="403">
        <f t="shared" si="5"/>
        <v>30</v>
      </c>
      <c r="AK18" s="401">
        <f t="shared" si="5"/>
        <v>0</v>
      </c>
      <c r="AL18" s="401">
        <f t="shared" si="5"/>
        <v>30</v>
      </c>
      <c r="AM18" s="404">
        <f t="shared" si="5"/>
        <v>0</v>
      </c>
      <c r="AN18" s="403">
        <f t="shared" si="5"/>
        <v>0</v>
      </c>
      <c r="AO18" s="401">
        <f t="shared" si="5"/>
        <v>0</v>
      </c>
      <c r="AP18" s="401">
        <f t="shared" si="5"/>
        <v>0</v>
      </c>
      <c r="AQ18" s="401">
        <f t="shared" si="5"/>
        <v>0</v>
      </c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customFormat="1" ht="18" customHeight="1" thickTop="1" thickBot="1" x14ac:dyDescent="0.25">
      <c r="A19" s="188" t="s">
        <v>277</v>
      </c>
      <c r="B19" s="10"/>
      <c r="C19" s="12"/>
      <c r="D19" s="22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221"/>
      <c r="P19" s="9"/>
      <c r="Q19" s="10"/>
      <c r="R19" s="10"/>
      <c r="S19" s="10"/>
      <c r="T19" s="10"/>
      <c r="U19" s="26"/>
      <c r="V19" s="10"/>
      <c r="W19" s="8"/>
      <c r="X19" s="405"/>
      <c r="Y19" s="406"/>
      <c r="Z19" s="378"/>
      <c r="AA19" s="379"/>
      <c r="AB19" s="377"/>
      <c r="AC19" s="378"/>
      <c r="AD19" s="378"/>
      <c r="AE19" s="379"/>
      <c r="AF19" s="377"/>
      <c r="AG19" s="407"/>
      <c r="AH19" s="407"/>
      <c r="AI19" s="408"/>
      <c r="AJ19" s="377"/>
      <c r="AK19" s="407"/>
      <c r="AL19" s="407"/>
      <c r="AM19" s="408"/>
      <c r="AN19" s="377"/>
      <c r="AO19" s="407"/>
      <c r="AP19" s="407"/>
      <c r="AQ19" s="407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customFormat="1" x14ac:dyDescent="0.2">
      <c r="A20" s="189" t="s">
        <v>278</v>
      </c>
      <c r="B20" s="32"/>
      <c r="C20" s="217"/>
      <c r="D20" s="226"/>
      <c r="E20" s="302"/>
      <c r="F20" s="269"/>
      <c r="G20" s="269"/>
      <c r="H20" s="269"/>
      <c r="I20" s="269"/>
      <c r="J20" s="269"/>
      <c r="K20" s="269"/>
      <c r="L20" s="269"/>
      <c r="M20" s="269"/>
      <c r="N20" s="269"/>
      <c r="O20" s="222"/>
      <c r="P20" s="39"/>
      <c r="Q20" s="32"/>
      <c r="R20" s="32"/>
      <c r="S20" s="32"/>
      <c r="T20" s="32"/>
      <c r="U20" s="33"/>
      <c r="V20" s="32"/>
      <c r="W20" s="34"/>
      <c r="X20" s="157"/>
      <c r="Y20" s="156"/>
      <c r="Z20" s="156"/>
      <c r="AA20" s="289"/>
      <c r="AB20" s="409"/>
      <c r="AC20" s="410"/>
      <c r="AD20" s="383"/>
      <c r="AE20" s="411"/>
      <c r="AF20" s="382"/>
      <c r="AG20" s="412"/>
      <c r="AH20" s="412"/>
      <c r="AI20" s="413"/>
      <c r="AJ20" s="382"/>
      <c r="AK20" s="412"/>
      <c r="AL20" s="412"/>
      <c r="AM20" s="413"/>
      <c r="AN20" s="382"/>
      <c r="AO20" s="412"/>
      <c r="AP20" s="412"/>
      <c r="AQ20" s="41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customFormat="1" ht="13.15" customHeight="1" x14ac:dyDescent="0.2">
      <c r="A21" s="184" t="s">
        <v>164</v>
      </c>
      <c r="B21" s="16" t="s">
        <v>61</v>
      </c>
      <c r="C21" s="28"/>
      <c r="D21" s="222">
        <v>30</v>
      </c>
      <c r="E21" s="43">
        <v>3</v>
      </c>
      <c r="F21" s="43"/>
      <c r="G21" s="43"/>
      <c r="H21" s="43"/>
      <c r="I21" s="43"/>
      <c r="J21" s="43"/>
      <c r="K21" s="43"/>
      <c r="L21" s="43"/>
      <c r="M21" s="43"/>
      <c r="N21" s="47"/>
      <c r="O21" s="262">
        <f t="shared" ref="O21:O25" si="6">SUM(E21:N21)</f>
        <v>3</v>
      </c>
      <c r="P21" s="15">
        <v>30</v>
      </c>
      <c r="Q21" s="16"/>
      <c r="R21" s="16"/>
      <c r="S21" s="16"/>
      <c r="T21" s="16"/>
      <c r="U21" s="17"/>
      <c r="V21" s="16"/>
      <c r="W21" s="14"/>
      <c r="X21" s="382">
        <v>30</v>
      </c>
      <c r="Y21" s="383"/>
      <c r="Z21" s="383"/>
      <c r="AA21" s="385"/>
      <c r="AB21" s="386"/>
      <c r="AC21" s="384"/>
      <c r="AD21" s="384"/>
      <c r="AE21" s="385"/>
      <c r="AF21" s="386"/>
      <c r="AG21" s="387"/>
      <c r="AH21" s="387"/>
      <c r="AI21" s="388"/>
      <c r="AJ21" s="386"/>
      <c r="AK21" s="387"/>
      <c r="AL21" s="387"/>
      <c r="AM21" s="388"/>
      <c r="AN21" s="386"/>
      <c r="AO21" s="387"/>
      <c r="AP21" s="387"/>
      <c r="AQ21" s="387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customFormat="1" ht="13.15" customHeight="1" x14ac:dyDescent="0.2">
      <c r="A22" s="184" t="s">
        <v>165</v>
      </c>
      <c r="B22" s="16" t="s">
        <v>62</v>
      </c>
      <c r="C22" s="167"/>
      <c r="D22" s="222">
        <v>30</v>
      </c>
      <c r="E22" s="43">
        <v>2</v>
      </c>
      <c r="F22" s="43"/>
      <c r="G22" s="43"/>
      <c r="H22" s="43"/>
      <c r="I22" s="43"/>
      <c r="J22" s="43"/>
      <c r="K22" s="43"/>
      <c r="L22" s="43"/>
      <c r="M22" s="43"/>
      <c r="N22" s="47"/>
      <c r="O22" s="262">
        <f t="shared" si="6"/>
        <v>2</v>
      </c>
      <c r="P22" s="15"/>
      <c r="Q22" s="16"/>
      <c r="R22" s="16">
        <v>30</v>
      </c>
      <c r="S22" s="16"/>
      <c r="T22" s="16"/>
      <c r="U22" s="17"/>
      <c r="V22" s="16"/>
      <c r="W22" s="14"/>
      <c r="X22" s="382"/>
      <c r="Y22" s="383">
        <v>30</v>
      </c>
      <c r="Z22" s="383"/>
      <c r="AA22" s="385"/>
      <c r="AB22" s="386"/>
      <c r="AC22" s="384"/>
      <c r="AD22" s="384"/>
      <c r="AE22" s="385"/>
      <c r="AF22" s="386"/>
      <c r="AG22" s="387"/>
      <c r="AH22" s="387"/>
      <c r="AI22" s="388"/>
      <c r="AJ22" s="386"/>
      <c r="AK22" s="387"/>
      <c r="AL22" s="387"/>
      <c r="AM22" s="388"/>
      <c r="AN22" s="386"/>
      <c r="AO22" s="387"/>
      <c r="AP22" s="387"/>
      <c r="AQ22" s="387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customFormat="1" ht="13.15" customHeight="1" x14ac:dyDescent="0.2">
      <c r="A23" s="190" t="s">
        <v>31</v>
      </c>
      <c r="B23" s="32" t="s">
        <v>62</v>
      </c>
      <c r="C23" s="217"/>
      <c r="D23" s="226">
        <v>30</v>
      </c>
      <c r="E23" s="33">
        <v>3</v>
      </c>
      <c r="F23" s="33"/>
      <c r="G23" s="33"/>
      <c r="H23" s="33"/>
      <c r="I23" s="33"/>
      <c r="J23" s="33"/>
      <c r="K23" s="33"/>
      <c r="L23" s="33"/>
      <c r="M23" s="33"/>
      <c r="N23" s="110"/>
      <c r="O23" s="262">
        <f t="shared" si="6"/>
        <v>3</v>
      </c>
      <c r="P23" s="39">
        <v>30</v>
      </c>
      <c r="Q23" s="32"/>
      <c r="R23" s="32"/>
      <c r="S23" s="32"/>
      <c r="T23" s="32"/>
      <c r="U23" s="33"/>
      <c r="V23" s="32"/>
      <c r="W23" s="34"/>
      <c r="X23" s="157">
        <v>30</v>
      </c>
      <c r="Y23" s="156"/>
      <c r="Z23" s="156"/>
      <c r="AA23" s="289"/>
      <c r="AB23" s="409"/>
      <c r="AC23" s="410"/>
      <c r="AD23" s="383"/>
      <c r="AE23" s="411"/>
      <c r="AF23" s="382"/>
      <c r="AG23" s="412"/>
      <c r="AH23" s="412"/>
      <c r="AI23" s="413"/>
      <c r="AJ23" s="382"/>
      <c r="AK23" s="412"/>
      <c r="AL23" s="412"/>
      <c r="AM23" s="413"/>
      <c r="AN23" s="382"/>
      <c r="AO23" s="412"/>
      <c r="AP23" s="412"/>
      <c r="AQ23" s="41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customFormat="1" ht="13.15" customHeight="1" x14ac:dyDescent="0.2">
      <c r="A24" s="184" t="s">
        <v>166</v>
      </c>
      <c r="B24" s="16"/>
      <c r="C24" s="28" t="s">
        <v>61</v>
      </c>
      <c r="D24" s="222">
        <v>30</v>
      </c>
      <c r="E24" s="43"/>
      <c r="F24" s="43">
        <v>2</v>
      </c>
      <c r="G24" s="43"/>
      <c r="H24" s="43"/>
      <c r="I24" s="43"/>
      <c r="J24" s="43"/>
      <c r="K24" s="43"/>
      <c r="L24" s="43"/>
      <c r="M24" s="43"/>
      <c r="N24" s="47"/>
      <c r="O24" s="262">
        <f t="shared" si="6"/>
        <v>2</v>
      </c>
      <c r="P24" s="15">
        <v>30</v>
      </c>
      <c r="Q24" s="16"/>
      <c r="R24" s="16"/>
      <c r="S24" s="16"/>
      <c r="T24" s="16"/>
      <c r="U24" s="17"/>
      <c r="V24" s="16"/>
      <c r="W24" s="14"/>
      <c r="X24" s="382"/>
      <c r="Y24" s="383"/>
      <c r="Z24" s="383">
        <v>30</v>
      </c>
      <c r="AA24" s="385"/>
      <c r="AB24" s="386"/>
      <c r="AC24" s="384"/>
      <c r="AD24" s="384"/>
      <c r="AE24" s="385"/>
      <c r="AF24" s="386"/>
      <c r="AG24" s="387"/>
      <c r="AH24" s="387"/>
      <c r="AI24" s="388"/>
      <c r="AJ24" s="386"/>
      <c r="AK24" s="387"/>
      <c r="AL24" s="387"/>
      <c r="AM24" s="388"/>
      <c r="AN24" s="386"/>
      <c r="AO24" s="387"/>
      <c r="AP24" s="387"/>
      <c r="AQ24" s="387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customFormat="1" ht="13.15" customHeight="1" thickBot="1" x14ac:dyDescent="0.25">
      <c r="A25" s="185" t="s">
        <v>167</v>
      </c>
      <c r="B25" s="179"/>
      <c r="C25" s="177" t="s">
        <v>62</v>
      </c>
      <c r="D25" s="223">
        <v>30</v>
      </c>
      <c r="E25" s="163"/>
      <c r="F25" s="163">
        <v>2</v>
      </c>
      <c r="G25" s="163"/>
      <c r="H25" s="163"/>
      <c r="I25" s="163"/>
      <c r="J25" s="163"/>
      <c r="K25" s="163"/>
      <c r="L25" s="163"/>
      <c r="M25" s="163"/>
      <c r="N25" s="323"/>
      <c r="O25" s="262">
        <f t="shared" si="6"/>
        <v>2</v>
      </c>
      <c r="P25" s="287"/>
      <c r="Q25" s="177"/>
      <c r="R25" s="177">
        <v>30</v>
      </c>
      <c r="S25" s="177"/>
      <c r="T25" s="177"/>
      <c r="U25" s="178"/>
      <c r="V25" s="177"/>
      <c r="W25" s="176"/>
      <c r="X25" s="414"/>
      <c r="Y25" s="415"/>
      <c r="Z25" s="415"/>
      <c r="AA25" s="397">
        <v>30</v>
      </c>
      <c r="AB25" s="416"/>
      <c r="AC25" s="417"/>
      <c r="AD25" s="417"/>
      <c r="AE25" s="397"/>
      <c r="AF25" s="418"/>
      <c r="AG25" s="419"/>
      <c r="AH25" s="419"/>
      <c r="AI25" s="420"/>
      <c r="AJ25" s="416"/>
      <c r="AK25" s="421"/>
      <c r="AL25" s="421"/>
      <c r="AM25" s="399"/>
      <c r="AN25" s="416"/>
      <c r="AO25" s="421"/>
      <c r="AP25" s="421"/>
      <c r="AQ25" s="398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customFormat="1" ht="19.899999999999999" customHeight="1" thickTop="1" thickBot="1" x14ac:dyDescent="0.25">
      <c r="A26" s="186" t="s">
        <v>115</v>
      </c>
      <c r="B26" s="22" t="s">
        <v>247</v>
      </c>
      <c r="C26" s="123" t="s">
        <v>249</v>
      </c>
      <c r="D26" s="171">
        <f t="shared" ref="D26:AC26" si="7">SUM(D21:D25)</f>
        <v>150</v>
      </c>
      <c r="E26" s="24">
        <f t="shared" si="7"/>
        <v>8</v>
      </c>
      <c r="F26" s="22">
        <f t="shared" si="7"/>
        <v>4</v>
      </c>
      <c r="G26" s="22">
        <f t="shared" si="7"/>
        <v>0</v>
      </c>
      <c r="H26" s="22">
        <f t="shared" si="7"/>
        <v>0</v>
      </c>
      <c r="I26" s="22">
        <f t="shared" si="7"/>
        <v>0</v>
      </c>
      <c r="J26" s="22">
        <f t="shared" si="7"/>
        <v>0</v>
      </c>
      <c r="K26" s="22">
        <f t="shared" si="7"/>
        <v>0</v>
      </c>
      <c r="L26" s="22">
        <f t="shared" si="7"/>
        <v>0</v>
      </c>
      <c r="M26" s="22">
        <f t="shared" si="7"/>
        <v>0</v>
      </c>
      <c r="N26" s="21">
        <f t="shared" si="7"/>
        <v>0</v>
      </c>
      <c r="O26" s="171">
        <f t="shared" si="7"/>
        <v>12</v>
      </c>
      <c r="P26" s="24">
        <f t="shared" si="7"/>
        <v>90</v>
      </c>
      <c r="Q26" s="22">
        <f t="shared" si="7"/>
        <v>0</v>
      </c>
      <c r="R26" s="22">
        <f t="shared" si="7"/>
        <v>60</v>
      </c>
      <c r="S26" s="22">
        <f t="shared" si="7"/>
        <v>0</v>
      </c>
      <c r="T26" s="22">
        <f t="shared" si="7"/>
        <v>0</v>
      </c>
      <c r="U26" s="22">
        <f t="shared" si="7"/>
        <v>0</v>
      </c>
      <c r="V26" s="22">
        <f t="shared" si="7"/>
        <v>0</v>
      </c>
      <c r="W26" s="21">
        <f t="shared" si="7"/>
        <v>0</v>
      </c>
      <c r="X26" s="403">
        <f t="shared" si="7"/>
        <v>60</v>
      </c>
      <c r="Y26" s="401">
        <f t="shared" si="7"/>
        <v>30</v>
      </c>
      <c r="Z26" s="401">
        <f t="shared" si="7"/>
        <v>30</v>
      </c>
      <c r="AA26" s="404">
        <f t="shared" si="7"/>
        <v>30</v>
      </c>
      <c r="AB26" s="403">
        <f t="shared" si="7"/>
        <v>0</v>
      </c>
      <c r="AC26" s="401">
        <f t="shared" si="7"/>
        <v>0</v>
      </c>
      <c r="AD26" s="401">
        <f t="shared" ref="AD26:AQ26" si="8">SUM(AD21:AD25)</f>
        <v>0</v>
      </c>
      <c r="AE26" s="404">
        <f t="shared" si="8"/>
        <v>0</v>
      </c>
      <c r="AF26" s="403">
        <f t="shared" si="8"/>
        <v>0</v>
      </c>
      <c r="AG26" s="401">
        <f t="shared" si="8"/>
        <v>0</v>
      </c>
      <c r="AH26" s="401">
        <f t="shared" si="8"/>
        <v>0</v>
      </c>
      <c r="AI26" s="404">
        <f t="shared" si="8"/>
        <v>0</v>
      </c>
      <c r="AJ26" s="403">
        <f t="shared" si="8"/>
        <v>0</v>
      </c>
      <c r="AK26" s="401">
        <f t="shared" si="8"/>
        <v>0</v>
      </c>
      <c r="AL26" s="401">
        <f t="shared" si="8"/>
        <v>0</v>
      </c>
      <c r="AM26" s="404">
        <f t="shared" si="8"/>
        <v>0</v>
      </c>
      <c r="AN26" s="403">
        <f t="shared" si="8"/>
        <v>0</v>
      </c>
      <c r="AO26" s="401">
        <f t="shared" si="8"/>
        <v>0</v>
      </c>
      <c r="AP26" s="401">
        <f t="shared" si="8"/>
        <v>0</v>
      </c>
      <c r="AQ26" s="401">
        <f t="shared" si="8"/>
        <v>0</v>
      </c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customFormat="1" ht="13.15" customHeight="1" thickTop="1" x14ac:dyDescent="0.2">
      <c r="A27" s="191" t="s">
        <v>279</v>
      </c>
      <c r="B27" s="170"/>
      <c r="C27" s="159"/>
      <c r="D27" s="225"/>
      <c r="E27" s="303"/>
      <c r="F27" s="304"/>
      <c r="G27" s="304"/>
      <c r="H27" s="304"/>
      <c r="I27" s="304"/>
      <c r="J27" s="304"/>
      <c r="K27" s="304"/>
      <c r="L27" s="304"/>
      <c r="M27" s="304"/>
      <c r="N27" s="304"/>
      <c r="O27" s="325"/>
      <c r="P27" s="158"/>
      <c r="Q27" s="18"/>
      <c r="R27" s="18"/>
      <c r="S27" s="18"/>
      <c r="T27" s="18"/>
      <c r="U27" s="20"/>
      <c r="V27" s="18"/>
      <c r="W27" s="19"/>
      <c r="X27" s="422"/>
      <c r="Y27" s="423"/>
      <c r="Z27" s="423"/>
      <c r="AA27" s="424"/>
      <c r="AB27" s="425"/>
      <c r="AC27" s="426"/>
      <c r="AD27" s="426"/>
      <c r="AE27" s="424"/>
      <c r="AF27" s="425"/>
      <c r="AG27" s="427"/>
      <c r="AH27" s="427"/>
      <c r="AI27" s="428"/>
      <c r="AJ27" s="425"/>
      <c r="AK27" s="427"/>
      <c r="AL27" s="427"/>
      <c r="AM27" s="428"/>
      <c r="AN27" s="425"/>
      <c r="AO27" s="427"/>
      <c r="AP27" s="427"/>
      <c r="AQ27" s="427"/>
    </row>
    <row r="28" spans="1:65" customFormat="1" ht="13.15" customHeight="1" x14ac:dyDescent="0.2">
      <c r="A28" s="190" t="s">
        <v>68</v>
      </c>
      <c r="B28" s="32" t="s">
        <v>61</v>
      </c>
      <c r="C28" s="217"/>
      <c r="D28" s="226">
        <v>30</v>
      </c>
      <c r="E28" s="33">
        <v>3</v>
      </c>
      <c r="F28" s="33"/>
      <c r="G28" s="33"/>
      <c r="H28" s="33"/>
      <c r="I28" s="33"/>
      <c r="J28" s="33"/>
      <c r="K28" s="33"/>
      <c r="L28" s="33"/>
      <c r="M28" s="33"/>
      <c r="N28" s="110"/>
      <c r="O28" s="262">
        <f t="shared" ref="O28:O31" si="9">SUM(E28:N28)</f>
        <v>3</v>
      </c>
      <c r="P28" s="39">
        <v>30</v>
      </c>
      <c r="Q28" s="32"/>
      <c r="R28" s="32"/>
      <c r="S28" s="32"/>
      <c r="T28" s="32"/>
      <c r="U28" s="33"/>
      <c r="V28" s="32"/>
      <c r="W28" s="34"/>
      <c r="X28" s="157">
        <v>30</v>
      </c>
      <c r="Y28" s="156"/>
      <c r="Z28" s="156"/>
      <c r="AA28" s="289"/>
      <c r="AB28" s="409"/>
      <c r="AC28" s="410"/>
      <c r="AD28" s="383"/>
      <c r="AE28" s="411"/>
      <c r="AF28" s="382"/>
      <c r="AG28" s="412"/>
      <c r="AH28" s="412"/>
      <c r="AI28" s="413"/>
      <c r="AJ28" s="382"/>
      <c r="AK28" s="412"/>
      <c r="AL28" s="412"/>
      <c r="AM28" s="413"/>
      <c r="AN28" s="382"/>
      <c r="AO28" s="412"/>
      <c r="AP28" s="412"/>
      <c r="AQ28" s="412"/>
    </row>
    <row r="29" spans="1:65" customFormat="1" ht="13.15" customHeight="1" x14ac:dyDescent="0.2">
      <c r="A29" s="190" t="s">
        <v>28</v>
      </c>
      <c r="B29" s="43" t="s">
        <v>61</v>
      </c>
      <c r="C29" s="218"/>
      <c r="D29" s="226">
        <v>30</v>
      </c>
      <c r="E29" s="33">
        <v>3</v>
      </c>
      <c r="F29" s="33"/>
      <c r="G29" s="33"/>
      <c r="H29" s="33"/>
      <c r="I29" s="33"/>
      <c r="J29" s="33"/>
      <c r="K29" s="4"/>
      <c r="L29" s="33"/>
      <c r="M29" s="33"/>
      <c r="N29" s="110"/>
      <c r="O29" s="222">
        <f t="shared" ref="O29" si="10">SUM(E29:N29)</f>
        <v>3</v>
      </c>
      <c r="P29" s="41">
        <v>30</v>
      </c>
      <c r="Q29" s="49"/>
      <c r="R29" s="43"/>
      <c r="S29" s="42"/>
      <c r="T29" s="42"/>
      <c r="U29" s="49"/>
      <c r="V29" s="49"/>
      <c r="W29" s="51"/>
      <c r="X29" s="157">
        <v>30</v>
      </c>
      <c r="Y29" s="211"/>
      <c r="Z29" s="211"/>
      <c r="AA29" s="389"/>
      <c r="AB29" s="157"/>
      <c r="AC29" s="156"/>
      <c r="AD29" s="383"/>
      <c r="AE29" s="411"/>
      <c r="AF29" s="382"/>
      <c r="AG29" s="383"/>
      <c r="AH29" s="384"/>
      <c r="AI29" s="385"/>
      <c r="AJ29" s="386"/>
      <c r="AK29" s="384"/>
      <c r="AL29" s="384"/>
      <c r="AM29" s="385"/>
      <c r="AN29" s="386"/>
      <c r="AO29" s="384"/>
      <c r="AP29" s="384"/>
      <c r="AQ29" s="384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s="160" customFormat="1" ht="13.15" customHeight="1" x14ac:dyDescent="0.2">
      <c r="A30" s="192" t="s">
        <v>29</v>
      </c>
      <c r="B30" s="211"/>
      <c r="C30" s="218" t="s">
        <v>61</v>
      </c>
      <c r="D30" s="226">
        <v>30</v>
      </c>
      <c r="E30" s="33"/>
      <c r="F30" s="33">
        <v>3</v>
      </c>
      <c r="G30" s="33"/>
      <c r="H30" s="33"/>
      <c r="I30" s="33"/>
      <c r="J30" s="33"/>
      <c r="K30" s="33"/>
      <c r="L30" s="33"/>
      <c r="M30" s="33"/>
      <c r="N30" s="110"/>
      <c r="O30" s="262">
        <f t="shared" si="9"/>
        <v>3</v>
      </c>
      <c r="P30" s="41">
        <v>30</v>
      </c>
      <c r="Q30" s="49"/>
      <c r="R30" s="43"/>
      <c r="S30" s="42"/>
      <c r="T30" s="42"/>
      <c r="U30" s="49"/>
      <c r="V30" s="49"/>
      <c r="W30" s="51"/>
      <c r="X30" s="390"/>
      <c r="Y30" s="211"/>
      <c r="Z30" s="156">
        <v>30</v>
      </c>
      <c r="AA30" s="389"/>
      <c r="AB30" s="157"/>
      <c r="AC30" s="156"/>
      <c r="AD30" s="156"/>
      <c r="AE30" s="289"/>
      <c r="AF30" s="157"/>
      <c r="AG30" s="156"/>
      <c r="AH30" s="211"/>
      <c r="AI30" s="389"/>
      <c r="AJ30" s="390"/>
      <c r="AK30" s="211"/>
      <c r="AL30" s="211"/>
      <c r="AM30" s="389"/>
      <c r="AN30" s="390"/>
      <c r="AO30" s="211"/>
      <c r="AP30" s="211"/>
      <c r="AQ30" s="211"/>
    </row>
    <row r="31" spans="1:65" customFormat="1" ht="13.15" customHeight="1" thickBot="1" x14ac:dyDescent="0.25">
      <c r="A31" s="193" t="s">
        <v>30</v>
      </c>
      <c r="B31" s="33" t="s">
        <v>61</v>
      </c>
      <c r="C31" s="143"/>
      <c r="D31" s="227">
        <v>30</v>
      </c>
      <c r="E31" s="104"/>
      <c r="F31" s="104"/>
      <c r="G31" s="104">
        <v>3</v>
      </c>
      <c r="H31" s="104"/>
      <c r="I31" s="104"/>
      <c r="J31" s="104"/>
      <c r="K31" s="104"/>
      <c r="L31" s="104"/>
      <c r="M31" s="104"/>
      <c r="N31" s="276"/>
      <c r="O31" s="262">
        <f t="shared" si="9"/>
        <v>3</v>
      </c>
      <c r="P31" s="355">
        <v>30</v>
      </c>
      <c r="Q31" s="32"/>
      <c r="R31" s="32"/>
      <c r="S31" s="32"/>
      <c r="T31" s="32"/>
      <c r="U31" s="33"/>
      <c r="V31" s="32"/>
      <c r="W31" s="34"/>
      <c r="X31" s="157"/>
      <c r="Y31" s="383"/>
      <c r="Z31" s="429"/>
      <c r="AA31" s="411"/>
      <c r="AB31" s="382">
        <v>30</v>
      </c>
      <c r="AC31" s="383"/>
      <c r="AD31" s="383"/>
      <c r="AE31" s="411"/>
      <c r="AF31" s="382"/>
      <c r="AG31" s="412"/>
      <c r="AH31" s="412"/>
      <c r="AI31" s="413"/>
      <c r="AJ31" s="382"/>
      <c r="AK31" s="412"/>
      <c r="AL31" s="412"/>
      <c r="AM31" s="413"/>
      <c r="AN31" s="382"/>
      <c r="AO31" s="412"/>
      <c r="AP31" s="412"/>
      <c r="AQ31" s="412"/>
    </row>
    <row r="32" spans="1:65" s="3" customFormat="1" ht="15" customHeight="1" thickTop="1" thickBot="1" x14ac:dyDescent="0.25">
      <c r="A32" s="186" t="s">
        <v>115</v>
      </c>
      <c r="B32" s="56" t="s">
        <v>117</v>
      </c>
      <c r="C32" s="102" t="s">
        <v>118</v>
      </c>
      <c r="D32" s="235">
        <f>SUM(D28:D31)</f>
        <v>120</v>
      </c>
      <c r="E32" s="258">
        <f>SUM(E28:E31)</f>
        <v>6</v>
      </c>
      <c r="F32" s="85">
        <f t="shared" ref="F32:N32" si="11">SUM(F28:F31)</f>
        <v>3</v>
      </c>
      <c r="G32" s="85">
        <f t="shared" si="11"/>
        <v>3</v>
      </c>
      <c r="H32" s="85">
        <f t="shared" si="11"/>
        <v>0</v>
      </c>
      <c r="I32" s="85">
        <f t="shared" si="11"/>
        <v>0</v>
      </c>
      <c r="J32" s="85">
        <f t="shared" si="11"/>
        <v>0</v>
      </c>
      <c r="K32" s="85">
        <f t="shared" si="11"/>
        <v>0</v>
      </c>
      <c r="L32" s="85">
        <f t="shared" si="11"/>
        <v>0</v>
      </c>
      <c r="M32" s="85">
        <f t="shared" si="11"/>
        <v>0</v>
      </c>
      <c r="N32" s="84">
        <f t="shared" si="11"/>
        <v>0</v>
      </c>
      <c r="O32" s="235">
        <f t="shared" ref="O32:AQ32" si="12">SUM(O28:O31)</f>
        <v>12</v>
      </c>
      <c r="P32" s="258">
        <f t="shared" si="12"/>
        <v>120</v>
      </c>
      <c r="Q32" s="85">
        <f t="shared" si="12"/>
        <v>0</v>
      </c>
      <c r="R32" s="85">
        <f t="shared" si="12"/>
        <v>0</v>
      </c>
      <c r="S32" s="85">
        <f t="shared" si="12"/>
        <v>0</v>
      </c>
      <c r="T32" s="85">
        <f t="shared" si="12"/>
        <v>0</v>
      </c>
      <c r="U32" s="85">
        <f t="shared" si="12"/>
        <v>0</v>
      </c>
      <c r="V32" s="85">
        <f t="shared" si="12"/>
        <v>0</v>
      </c>
      <c r="W32" s="84">
        <f t="shared" si="12"/>
        <v>0</v>
      </c>
      <c r="X32" s="430">
        <f t="shared" si="12"/>
        <v>60</v>
      </c>
      <c r="Y32" s="431">
        <f t="shared" si="12"/>
        <v>0</v>
      </c>
      <c r="Z32" s="431">
        <f t="shared" si="12"/>
        <v>30</v>
      </c>
      <c r="AA32" s="432">
        <f t="shared" si="12"/>
        <v>0</v>
      </c>
      <c r="AB32" s="430">
        <f t="shared" si="12"/>
        <v>30</v>
      </c>
      <c r="AC32" s="431">
        <f t="shared" si="12"/>
        <v>0</v>
      </c>
      <c r="AD32" s="431">
        <f t="shared" si="12"/>
        <v>0</v>
      </c>
      <c r="AE32" s="432">
        <f t="shared" si="12"/>
        <v>0</v>
      </c>
      <c r="AF32" s="430">
        <f t="shared" si="12"/>
        <v>0</v>
      </c>
      <c r="AG32" s="431">
        <f t="shared" si="12"/>
        <v>0</v>
      </c>
      <c r="AH32" s="431">
        <f t="shared" si="12"/>
        <v>0</v>
      </c>
      <c r="AI32" s="432">
        <f t="shared" si="12"/>
        <v>0</v>
      </c>
      <c r="AJ32" s="430">
        <f t="shared" si="12"/>
        <v>0</v>
      </c>
      <c r="AK32" s="431">
        <f t="shared" si="12"/>
        <v>0</v>
      </c>
      <c r="AL32" s="431">
        <f t="shared" si="12"/>
        <v>0</v>
      </c>
      <c r="AM32" s="432">
        <f t="shared" si="12"/>
        <v>0</v>
      </c>
      <c r="AN32" s="430">
        <f t="shared" si="12"/>
        <v>0</v>
      </c>
      <c r="AO32" s="431">
        <f t="shared" si="12"/>
        <v>0</v>
      </c>
      <c r="AP32" s="431">
        <f t="shared" si="12"/>
        <v>0</v>
      </c>
      <c r="AQ32" s="431">
        <f t="shared" si="12"/>
        <v>0</v>
      </c>
    </row>
    <row r="33" spans="1:65" s="3" customFormat="1" ht="13.15" customHeight="1" thickTop="1" x14ac:dyDescent="0.2">
      <c r="A33" s="194" t="s">
        <v>280</v>
      </c>
      <c r="B33" s="211"/>
      <c r="C33" s="218"/>
      <c r="D33" s="226"/>
      <c r="E33" s="305"/>
      <c r="F33" s="306"/>
      <c r="G33" s="306"/>
      <c r="H33" s="306"/>
      <c r="I33" s="306"/>
      <c r="J33" s="306"/>
      <c r="K33" s="306"/>
      <c r="L33" s="306"/>
      <c r="M33" s="306"/>
      <c r="N33" s="306"/>
      <c r="O33" s="262"/>
      <c r="P33" s="41"/>
      <c r="Q33" s="49"/>
      <c r="R33" s="43"/>
      <c r="S33" s="42"/>
      <c r="T33" s="42"/>
      <c r="U33" s="49"/>
      <c r="V33" s="49"/>
      <c r="W33" s="51"/>
      <c r="X33" s="390"/>
      <c r="Y33" s="211"/>
      <c r="Z33" s="211"/>
      <c r="AA33" s="389"/>
      <c r="AB33" s="157"/>
      <c r="AC33" s="156"/>
      <c r="AD33" s="156"/>
      <c r="AE33" s="289"/>
      <c r="AF33" s="157"/>
      <c r="AG33" s="156"/>
      <c r="AH33" s="211"/>
      <c r="AI33" s="389"/>
      <c r="AJ33" s="390"/>
      <c r="AK33" s="211"/>
      <c r="AL33" s="211"/>
      <c r="AM33" s="389"/>
      <c r="AN33" s="390"/>
      <c r="AO33" s="211"/>
      <c r="AP33" s="211"/>
      <c r="AQ33" s="211"/>
    </row>
    <row r="34" spans="1:65" customFormat="1" ht="13.15" customHeight="1" thickBot="1" x14ac:dyDescent="0.25">
      <c r="A34" s="192" t="s">
        <v>79</v>
      </c>
      <c r="B34" s="108"/>
      <c r="C34" s="218" t="s">
        <v>62</v>
      </c>
      <c r="D34" s="226">
        <v>30</v>
      </c>
      <c r="E34" s="292"/>
      <c r="F34" s="99">
        <v>3</v>
      </c>
      <c r="G34" s="99"/>
      <c r="H34" s="99"/>
      <c r="I34" s="99"/>
      <c r="J34" s="99"/>
      <c r="K34" s="99"/>
      <c r="L34" s="99"/>
      <c r="M34" s="99"/>
      <c r="N34" s="280"/>
      <c r="O34" s="328">
        <f t="shared" ref="O34:O36" si="13">SUM(E34:N34)</f>
        <v>3</v>
      </c>
      <c r="P34" s="41"/>
      <c r="Q34" s="49"/>
      <c r="R34" s="43"/>
      <c r="S34" s="42"/>
      <c r="T34" s="42"/>
      <c r="U34" s="49"/>
      <c r="V34" s="49"/>
      <c r="W34" s="51">
        <v>30</v>
      </c>
      <c r="X34" s="390"/>
      <c r="Y34" s="211"/>
      <c r="Z34" s="211"/>
      <c r="AA34" s="389">
        <v>30</v>
      </c>
      <c r="AB34" s="157"/>
      <c r="AC34" s="156"/>
      <c r="AD34" s="156"/>
      <c r="AE34" s="289"/>
      <c r="AF34" s="157"/>
      <c r="AG34" s="156"/>
      <c r="AH34" s="211"/>
      <c r="AI34" s="389"/>
      <c r="AJ34" s="390"/>
      <c r="AK34" s="211"/>
      <c r="AL34" s="211"/>
      <c r="AM34" s="389"/>
      <c r="AN34" s="390"/>
      <c r="AO34" s="211"/>
      <c r="AP34" s="211"/>
      <c r="AQ34" s="211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1:65" customFormat="1" ht="15" customHeight="1" thickTop="1" thickBot="1" x14ac:dyDescent="0.25">
      <c r="A35" s="186" t="s">
        <v>115</v>
      </c>
      <c r="B35" s="56"/>
      <c r="C35" s="102" t="s">
        <v>120</v>
      </c>
      <c r="D35" s="235">
        <f>SUM(D34)</f>
        <v>30</v>
      </c>
      <c r="E35" s="258">
        <f>SUM(E34)</f>
        <v>0</v>
      </c>
      <c r="F35" s="85">
        <f t="shared" ref="F35:N35" si="14">SUM(F34)</f>
        <v>3</v>
      </c>
      <c r="G35" s="85">
        <f t="shared" si="14"/>
        <v>0</v>
      </c>
      <c r="H35" s="85">
        <f t="shared" si="14"/>
        <v>0</v>
      </c>
      <c r="I35" s="85">
        <f t="shared" si="14"/>
        <v>0</v>
      </c>
      <c r="J35" s="85">
        <f t="shared" si="14"/>
        <v>0</v>
      </c>
      <c r="K35" s="85">
        <f t="shared" si="14"/>
        <v>0</v>
      </c>
      <c r="L35" s="85">
        <f t="shared" si="14"/>
        <v>0</v>
      </c>
      <c r="M35" s="85">
        <f t="shared" si="14"/>
        <v>0</v>
      </c>
      <c r="N35" s="84">
        <f t="shared" si="14"/>
        <v>0</v>
      </c>
      <c r="O35" s="373">
        <f t="shared" si="13"/>
        <v>3</v>
      </c>
      <c r="P35" s="258">
        <f t="shared" ref="P35:AQ35" si="15">SUM(P34)</f>
        <v>0</v>
      </c>
      <c r="Q35" s="85">
        <f t="shared" si="15"/>
        <v>0</v>
      </c>
      <c r="R35" s="85">
        <f t="shared" si="15"/>
        <v>0</v>
      </c>
      <c r="S35" s="85">
        <f t="shared" si="15"/>
        <v>0</v>
      </c>
      <c r="T35" s="85">
        <f t="shared" si="15"/>
        <v>0</v>
      </c>
      <c r="U35" s="85">
        <f t="shared" si="15"/>
        <v>0</v>
      </c>
      <c r="V35" s="85">
        <f t="shared" si="15"/>
        <v>0</v>
      </c>
      <c r="W35" s="90">
        <f t="shared" si="15"/>
        <v>30</v>
      </c>
      <c r="X35" s="430">
        <f t="shared" si="15"/>
        <v>0</v>
      </c>
      <c r="Y35" s="431">
        <f t="shared" si="15"/>
        <v>0</v>
      </c>
      <c r="Z35" s="431">
        <f t="shared" si="15"/>
        <v>0</v>
      </c>
      <c r="AA35" s="432">
        <f t="shared" si="15"/>
        <v>30</v>
      </c>
      <c r="AB35" s="430">
        <f t="shared" si="15"/>
        <v>0</v>
      </c>
      <c r="AC35" s="431">
        <f t="shared" si="15"/>
        <v>0</v>
      </c>
      <c r="AD35" s="431">
        <f t="shared" si="15"/>
        <v>0</v>
      </c>
      <c r="AE35" s="432">
        <f t="shared" si="15"/>
        <v>0</v>
      </c>
      <c r="AF35" s="430">
        <f t="shared" si="15"/>
        <v>0</v>
      </c>
      <c r="AG35" s="431">
        <f t="shared" si="15"/>
        <v>0</v>
      </c>
      <c r="AH35" s="431">
        <f t="shared" si="15"/>
        <v>0</v>
      </c>
      <c r="AI35" s="432">
        <f t="shared" si="15"/>
        <v>0</v>
      </c>
      <c r="AJ35" s="430">
        <f t="shared" si="15"/>
        <v>0</v>
      </c>
      <c r="AK35" s="431">
        <f t="shared" si="15"/>
        <v>0</v>
      </c>
      <c r="AL35" s="431">
        <f t="shared" si="15"/>
        <v>0</v>
      </c>
      <c r="AM35" s="432">
        <f t="shared" si="15"/>
        <v>0</v>
      </c>
      <c r="AN35" s="430">
        <f t="shared" si="15"/>
        <v>0</v>
      </c>
      <c r="AO35" s="431">
        <f t="shared" si="15"/>
        <v>0</v>
      </c>
      <c r="AP35" s="431">
        <f t="shared" si="15"/>
        <v>0</v>
      </c>
      <c r="AQ35" s="431">
        <f t="shared" si="15"/>
        <v>0</v>
      </c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customFormat="1" ht="15" customHeight="1" thickTop="1" thickBot="1" x14ac:dyDescent="0.25">
      <c r="A36" s="195" t="s">
        <v>136</v>
      </c>
      <c r="B36" s="356"/>
      <c r="C36" s="332"/>
      <c r="D36" s="238">
        <f>SUM(D26,D32,D35)</f>
        <v>300</v>
      </c>
      <c r="E36" s="97">
        <f>SUM(E26,E32,E35)</f>
        <v>14</v>
      </c>
      <c r="F36" s="97">
        <f t="shared" ref="F36:AQ36" si="16">SUM(F26,F32,F35)</f>
        <v>10</v>
      </c>
      <c r="G36" s="97">
        <f t="shared" si="16"/>
        <v>3</v>
      </c>
      <c r="H36" s="97">
        <f t="shared" si="16"/>
        <v>0</v>
      </c>
      <c r="I36" s="97">
        <f t="shared" si="16"/>
        <v>0</v>
      </c>
      <c r="J36" s="97">
        <f t="shared" si="16"/>
        <v>0</v>
      </c>
      <c r="K36" s="97">
        <f t="shared" si="16"/>
        <v>0</v>
      </c>
      <c r="L36" s="97">
        <f t="shared" si="16"/>
        <v>0</v>
      </c>
      <c r="M36" s="97">
        <f t="shared" si="16"/>
        <v>0</v>
      </c>
      <c r="N36" s="332">
        <f t="shared" si="16"/>
        <v>0</v>
      </c>
      <c r="O36" s="372">
        <f t="shared" si="13"/>
        <v>27</v>
      </c>
      <c r="P36" s="258">
        <f t="shared" si="16"/>
        <v>210</v>
      </c>
      <c r="Q36" s="85">
        <f t="shared" si="16"/>
        <v>0</v>
      </c>
      <c r="R36" s="85">
        <f t="shared" si="16"/>
        <v>60</v>
      </c>
      <c r="S36" s="85">
        <f t="shared" si="16"/>
        <v>0</v>
      </c>
      <c r="T36" s="85">
        <f t="shared" si="16"/>
        <v>0</v>
      </c>
      <c r="U36" s="85">
        <f t="shared" si="16"/>
        <v>0</v>
      </c>
      <c r="V36" s="85">
        <f t="shared" si="16"/>
        <v>0</v>
      </c>
      <c r="W36" s="84">
        <f t="shared" si="16"/>
        <v>30</v>
      </c>
      <c r="X36" s="430">
        <f t="shared" si="16"/>
        <v>120</v>
      </c>
      <c r="Y36" s="431">
        <f t="shared" si="16"/>
        <v>30</v>
      </c>
      <c r="Z36" s="431">
        <f t="shared" si="16"/>
        <v>60</v>
      </c>
      <c r="AA36" s="432">
        <f t="shared" si="16"/>
        <v>60</v>
      </c>
      <c r="AB36" s="430">
        <f t="shared" si="16"/>
        <v>30</v>
      </c>
      <c r="AC36" s="431">
        <f t="shared" si="16"/>
        <v>0</v>
      </c>
      <c r="AD36" s="431">
        <f t="shared" si="16"/>
        <v>0</v>
      </c>
      <c r="AE36" s="432">
        <f t="shared" si="16"/>
        <v>0</v>
      </c>
      <c r="AF36" s="430">
        <f t="shared" si="16"/>
        <v>0</v>
      </c>
      <c r="AG36" s="431">
        <f t="shared" si="16"/>
        <v>0</v>
      </c>
      <c r="AH36" s="431">
        <f t="shared" si="16"/>
        <v>0</v>
      </c>
      <c r="AI36" s="432">
        <f t="shared" si="16"/>
        <v>0</v>
      </c>
      <c r="AJ36" s="430">
        <f t="shared" si="16"/>
        <v>0</v>
      </c>
      <c r="AK36" s="431">
        <f t="shared" si="16"/>
        <v>0</v>
      </c>
      <c r="AL36" s="431">
        <f t="shared" si="16"/>
        <v>0</v>
      </c>
      <c r="AM36" s="432">
        <f t="shared" si="16"/>
        <v>0</v>
      </c>
      <c r="AN36" s="430">
        <f t="shared" si="16"/>
        <v>0</v>
      </c>
      <c r="AO36" s="431">
        <f t="shared" si="16"/>
        <v>0</v>
      </c>
      <c r="AP36" s="431">
        <f t="shared" si="16"/>
        <v>0</v>
      </c>
      <c r="AQ36" s="431">
        <f t="shared" si="16"/>
        <v>0</v>
      </c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customFormat="1" ht="18" customHeight="1" thickTop="1" thickBot="1" x14ac:dyDescent="0.25">
      <c r="A37" s="183" t="s">
        <v>119</v>
      </c>
      <c r="B37" s="10"/>
      <c r="C37" s="12"/>
      <c r="D37" s="221"/>
      <c r="E37" s="348"/>
      <c r="F37" s="142"/>
      <c r="G37" s="142"/>
      <c r="H37" s="142"/>
      <c r="I37" s="142"/>
      <c r="J37" s="142"/>
      <c r="K37" s="142"/>
      <c r="L37" s="142"/>
      <c r="M37" s="142"/>
      <c r="N37" s="142"/>
      <c r="O37" s="221"/>
      <c r="P37" s="13"/>
      <c r="Q37" s="26"/>
      <c r="R37" s="10"/>
      <c r="S37" s="10"/>
      <c r="T37" s="10"/>
      <c r="U37" s="26"/>
      <c r="V37" s="26"/>
      <c r="W37" s="27"/>
      <c r="X37" s="377"/>
      <c r="Y37" s="378"/>
      <c r="Z37" s="378"/>
      <c r="AA37" s="379"/>
      <c r="AB37" s="377"/>
      <c r="AC37" s="378"/>
      <c r="AD37" s="378"/>
      <c r="AE37" s="379"/>
      <c r="AF37" s="377"/>
      <c r="AG37" s="378"/>
      <c r="AH37" s="378"/>
      <c r="AI37" s="379"/>
      <c r="AJ37" s="377"/>
      <c r="AK37" s="378"/>
      <c r="AL37" s="378"/>
      <c r="AM37" s="379"/>
      <c r="AN37" s="377"/>
      <c r="AO37" s="378"/>
      <c r="AP37" s="378"/>
      <c r="AQ37" s="378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customFormat="1" ht="13.15" customHeight="1" x14ac:dyDescent="0.2">
      <c r="A38" s="347" t="s">
        <v>281</v>
      </c>
      <c r="B38" s="35"/>
      <c r="C38" s="357"/>
      <c r="D38" s="228"/>
      <c r="E38" s="330"/>
      <c r="F38" s="331"/>
      <c r="G38" s="331"/>
      <c r="H38" s="331"/>
      <c r="I38" s="331"/>
      <c r="J38" s="331"/>
      <c r="K38" s="331"/>
      <c r="L38" s="331"/>
      <c r="M38" s="331"/>
      <c r="N38" s="331"/>
      <c r="O38" s="222"/>
      <c r="P38" s="46"/>
      <c r="Q38" s="17"/>
      <c r="R38" s="16"/>
      <c r="S38" s="18"/>
      <c r="T38" s="18"/>
      <c r="U38" s="17"/>
      <c r="V38" s="17"/>
      <c r="W38" s="29"/>
      <c r="X38" s="386"/>
      <c r="Y38" s="384"/>
      <c r="Z38" s="383"/>
      <c r="AA38" s="411"/>
      <c r="AB38" s="382"/>
      <c r="AC38" s="383"/>
      <c r="AD38" s="383"/>
      <c r="AE38" s="411"/>
      <c r="AF38" s="382"/>
      <c r="AG38" s="383"/>
      <c r="AH38" s="384"/>
      <c r="AI38" s="385"/>
      <c r="AJ38" s="386"/>
      <c r="AK38" s="384"/>
      <c r="AL38" s="384"/>
      <c r="AM38" s="385"/>
      <c r="AN38" s="386"/>
      <c r="AO38" s="384"/>
      <c r="AP38" s="384"/>
      <c r="AQ38" s="384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s="3" customFormat="1" ht="13.15" customHeight="1" x14ac:dyDescent="0.2">
      <c r="A39" s="193" t="s">
        <v>168</v>
      </c>
      <c r="B39" s="33" t="s">
        <v>62</v>
      </c>
      <c r="C39" s="110"/>
      <c r="D39" s="226">
        <v>30</v>
      </c>
      <c r="E39" s="33">
        <v>2</v>
      </c>
      <c r="F39" s="33"/>
      <c r="G39" s="33"/>
      <c r="H39" s="33"/>
      <c r="I39" s="33"/>
      <c r="J39" s="33"/>
      <c r="K39" s="33"/>
      <c r="L39" s="33"/>
      <c r="M39" s="33"/>
      <c r="N39" s="110"/>
      <c r="O39" s="222">
        <f t="shared" ref="O39:O63" si="17">SUM(E39:N39)</f>
        <v>2</v>
      </c>
      <c r="P39" s="41">
        <v>30</v>
      </c>
      <c r="Q39" s="49"/>
      <c r="R39" s="76"/>
      <c r="S39" s="42"/>
      <c r="T39" s="42"/>
      <c r="U39" s="49"/>
      <c r="V39" s="49"/>
      <c r="W39" s="51"/>
      <c r="X39" s="390">
        <v>30</v>
      </c>
      <c r="Y39" s="211"/>
      <c r="Z39" s="156"/>
      <c r="AA39" s="289"/>
      <c r="AB39" s="157"/>
      <c r="AC39" s="383"/>
      <c r="AD39" s="383"/>
      <c r="AE39" s="411"/>
      <c r="AF39" s="382"/>
      <c r="AG39" s="383"/>
      <c r="AH39" s="384"/>
      <c r="AI39" s="385"/>
      <c r="AJ39" s="386"/>
      <c r="AK39" s="384"/>
      <c r="AL39" s="384"/>
      <c r="AM39" s="385"/>
      <c r="AN39" s="386"/>
      <c r="AO39" s="384"/>
      <c r="AP39" s="384"/>
      <c r="AQ39" s="384"/>
    </row>
    <row r="40" spans="1:65" s="3" customFormat="1" ht="13.15" customHeight="1" x14ac:dyDescent="0.2">
      <c r="A40" s="193" t="s">
        <v>169</v>
      </c>
      <c r="B40" s="33" t="s">
        <v>62</v>
      </c>
      <c r="C40" s="110"/>
      <c r="D40" s="226">
        <v>15</v>
      </c>
      <c r="E40" s="33">
        <v>1</v>
      </c>
      <c r="F40" s="33"/>
      <c r="G40" s="33"/>
      <c r="H40" s="33"/>
      <c r="I40" s="33"/>
      <c r="J40" s="33"/>
      <c r="K40" s="33"/>
      <c r="L40" s="33"/>
      <c r="M40" s="33"/>
      <c r="N40" s="110"/>
      <c r="O40" s="222">
        <f t="shared" si="17"/>
        <v>1</v>
      </c>
      <c r="P40" s="41"/>
      <c r="Q40" s="49"/>
      <c r="R40" s="76">
        <v>15</v>
      </c>
      <c r="S40" s="42"/>
      <c r="T40" s="42"/>
      <c r="U40" s="49"/>
      <c r="V40" s="49"/>
      <c r="W40" s="51"/>
      <c r="X40" s="390"/>
      <c r="Y40" s="211">
        <v>15</v>
      </c>
      <c r="Z40" s="156"/>
      <c r="AA40" s="289"/>
      <c r="AB40" s="157"/>
      <c r="AC40" s="383"/>
      <c r="AD40" s="383"/>
      <c r="AE40" s="411"/>
      <c r="AF40" s="382"/>
      <c r="AG40" s="383"/>
      <c r="AH40" s="384"/>
      <c r="AI40" s="385"/>
      <c r="AJ40" s="386"/>
      <c r="AK40" s="384"/>
      <c r="AL40" s="384"/>
      <c r="AM40" s="385"/>
      <c r="AN40" s="386"/>
      <c r="AO40" s="384"/>
      <c r="AP40" s="384"/>
      <c r="AQ40" s="384"/>
    </row>
    <row r="41" spans="1:65" s="3" customFormat="1" ht="13.15" customHeight="1" x14ac:dyDescent="0.2">
      <c r="A41" s="193" t="s">
        <v>170</v>
      </c>
      <c r="B41" s="33"/>
      <c r="C41" s="110" t="s">
        <v>61</v>
      </c>
      <c r="D41" s="226">
        <v>30</v>
      </c>
      <c r="E41" s="33"/>
      <c r="F41" s="33">
        <v>2</v>
      </c>
      <c r="G41" s="33"/>
      <c r="H41" s="33"/>
      <c r="I41" s="33"/>
      <c r="J41" s="33"/>
      <c r="K41" s="33"/>
      <c r="L41" s="33"/>
      <c r="M41" s="33"/>
      <c r="N41" s="110"/>
      <c r="O41" s="222">
        <f t="shared" si="17"/>
        <v>2</v>
      </c>
      <c r="P41" s="41">
        <v>30</v>
      </c>
      <c r="Q41" s="49"/>
      <c r="R41" s="43"/>
      <c r="S41" s="42"/>
      <c r="T41" s="42"/>
      <c r="U41" s="49"/>
      <c r="V41" s="49"/>
      <c r="W41" s="51"/>
      <c r="X41" s="390"/>
      <c r="Y41" s="211"/>
      <c r="Z41" s="156">
        <v>30</v>
      </c>
      <c r="AA41" s="289"/>
      <c r="AB41" s="157"/>
      <c r="AC41" s="156"/>
      <c r="AD41" s="383"/>
      <c r="AE41" s="411"/>
      <c r="AF41" s="382"/>
      <c r="AG41" s="383"/>
      <c r="AH41" s="384"/>
      <c r="AI41" s="385"/>
      <c r="AJ41" s="386"/>
      <c r="AK41" s="384"/>
      <c r="AL41" s="384"/>
      <c r="AM41" s="385"/>
      <c r="AN41" s="386"/>
      <c r="AO41" s="384"/>
      <c r="AP41" s="384"/>
      <c r="AQ41" s="384"/>
    </row>
    <row r="42" spans="1:65" customFormat="1" ht="13.15" customHeight="1" x14ac:dyDescent="0.2">
      <c r="A42" s="193" t="s">
        <v>171</v>
      </c>
      <c r="B42" s="33"/>
      <c r="C42" s="110" t="s">
        <v>62</v>
      </c>
      <c r="D42" s="226">
        <v>15</v>
      </c>
      <c r="E42" s="33"/>
      <c r="F42" s="33">
        <v>1</v>
      </c>
      <c r="G42" s="33"/>
      <c r="H42" s="33"/>
      <c r="I42" s="33"/>
      <c r="J42" s="33"/>
      <c r="K42" s="33"/>
      <c r="L42" s="33"/>
      <c r="M42" s="33"/>
      <c r="N42" s="110"/>
      <c r="O42" s="222">
        <f t="shared" si="17"/>
        <v>1</v>
      </c>
      <c r="P42" s="41"/>
      <c r="Q42" s="49"/>
      <c r="R42" s="43">
        <v>15</v>
      </c>
      <c r="S42" s="42"/>
      <c r="T42" s="42"/>
      <c r="U42" s="49"/>
      <c r="V42" s="49"/>
      <c r="W42" s="51"/>
      <c r="X42" s="390"/>
      <c r="Y42" s="211"/>
      <c r="Z42" s="156"/>
      <c r="AA42" s="289">
        <v>15</v>
      </c>
      <c r="AB42" s="157"/>
      <c r="AC42" s="383"/>
      <c r="AD42" s="383"/>
      <c r="AE42" s="411"/>
      <c r="AF42" s="382"/>
      <c r="AG42" s="383"/>
      <c r="AH42" s="384"/>
      <c r="AI42" s="385"/>
      <c r="AJ42" s="386"/>
      <c r="AK42" s="384"/>
      <c r="AL42" s="384"/>
      <c r="AM42" s="385"/>
      <c r="AN42" s="386"/>
      <c r="AO42" s="384"/>
      <c r="AP42" s="384"/>
      <c r="AQ42" s="384"/>
    </row>
    <row r="43" spans="1:65" customFormat="1" ht="13.15" customHeight="1" x14ac:dyDescent="0.2">
      <c r="A43" s="193" t="s">
        <v>38</v>
      </c>
      <c r="B43" s="33" t="s">
        <v>62</v>
      </c>
      <c r="C43" s="110"/>
      <c r="D43" s="226">
        <v>30</v>
      </c>
      <c r="E43" s="33"/>
      <c r="F43" s="33"/>
      <c r="G43" s="33">
        <v>2</v>
      </c>
      <c r="H43" s="33"/>
      <c r="I43" s="33"/>
      <c r="J43" s="33"/>
      <c r="K43" s="33"/>
      <c r="L43" s="33"/>
      <c r="M43" s="33"/>
      <c r="N43" s="110"/>
      <c r="O43" s="222">
        <f t="shared" si="17"/>
        <v>2</v>
      </c>
      <c r="P43" s="41">
        <v>30</v>
      </c>
      <c r="Q43" s="49"/>
      <c r="R43" s="76"/>
      <c r="S43" s="42"/>
      <c r="T43" s="42"/>
      <c r="U43" s="49"/>
      <c r="V43" s="49"/>
      <c r="W43" s="51"/>
      <c r="X43" s="390"/>
      <c r="Y43" s="211"/>
      <c r="Z43" s="156"/>
      <c r="AA43" s="289"/>
      <c r="AB43" s="157">
        <v>30</v>
      </c>
      <c r="AC43" s="383"/>
      <c r="AD43" s="383"/>
      <c r="AE43" s="411"/>
      <c r="AF43" s="382"/>
      <c r="AG43" s="383"/>
      <c r="AH43" s="384"/>
      <c r="AI43" s="385"/>
      <c r="AJ43" s="386"/>
      <c r="AK43" s="384"/>
      <c r="AL43" s="384"/>
      <c r="AM43" s="385"/>
      <c r="AN43" s="386"/>
      <c r="AO43" s="384"/>
      <c r="AP43" s="384"/>
      <c r="AQ43" s="384"/>
    </row>
    <row r="44" spans="1:65" s="3" customFormat="1" ht="13.15" customHeight="1" x14ac:dyDescent="0.2">
      <c r="A44" s="193" t="s">
        <v>37</v>
      </c>
      <c r="B44" s="33" t="s">
        <v>62</v>
      </c>
      <c r="C44" s="110"/>
      <c r="D44" s="226">
        <v>30</v>
      </c>
      <c r="E44" s="33"/>
      <c r="F44" s="33"/>
      <c r="G44" s="33">
        <v>2</v>
      </c>
      <c r="H44" s="33"/>
      <c r="I44" s="33"/>
      <c r="J44" s="33"/>
      <c r="K44" s="33"/>
      <c r="L44" s="33"/>
      <c r="M44" s="33"/>
      <c r="N44" s="110"/>
      <c r="O44" s="222">
        <f t="shared" si="17"/>
        <v>2</v>
      </c>
      <c r="P44" s="41">
        <v>30</v>
      </c>
      <c r="Q44" s="49"/>
      <c r="R44" s="43"/>
      <c r="S44" s="42"/>
      <c r="T44" s="42"/>
      <c r="U44" s="49"/>
      <c r="V44" s="49"/>
      <c r="W44" s="51"/>
      <c r="X44" s="390"/>
      <c r="Y44" s="211"/>
      <c r="Z44" s="156"/>
      <c r="AA44" s="289"/>
      <c r="AB44" s="157">
        <v>30</v>
      </c>
      <c r="AC44" s="156"/>
      <c r="AD44" s="383"/>
      <c r="AE44" s="411"/>
      <c r="AF44" s="382"/>
      <c r="AG44" s="383"/>
      <c r="AH44" s="384"/>
      <c r="AI44" s="385"/>
      <c r="AJ44" s="386"/>
      <c r="AK44" s="384"/>
      <c r="AL44" s="384"/>
      <c r="AM44" s="385"/>
      <c r="AN44" s="386"/>
      <c r="AO44" s="384"/>
      <c r="AP44" s="384"/>
      <c r="AQ44" s="384"/>
    </row>
    <row r="45" spans="1:65" s="3" customFormat="1" ht="13.15" customHeight="1" x14ac:dyDescent="0.2">
      <c r="A45" s="193" t="s">
        <v>172</v>
      </c>
      <c r="B45" s="33" t="s">
        <v>61</v>
      </c>
      <c r="C45" s="110"/>
      <c r="D45" s="226">
        <v>30</v>
      </c>
      <c r="E45" s="33"/>
      <c r="F45" s="33"/>
      <c r="G45" s="33">
        <v>2</v>
      </c>
      <c r="H45" s="33"/>
      <c r="I45" s="33"/>
      <c r="J45" s="33"/>
      <c r="K45" s="33"/>
      <c r="L45" s="33"/>
      <c r="M45" s="33"/>
      <c r="N45" s="110"/>
      <c r="O45" s="222">
        <f t="shared" si="17"/>
        <v>2</v>
      </c>
      <c r="P45" s="41">
        <v>30</v>
      </c>
      <c r="Q45" s="49"/>
      <c r="R45" s="76"/>
      <c r="S45" s="42"/>
      <c r="T45" s="42"/>
      <c r="U45" s="49"/>
      <c r="V45" s="49"/>
      <c r="W45" s="51"/>
      <c r="X45" s="390"/>
      <c r="Y45" s="211"/>
      <c r="Z45" s="156"/>
      <c r="AA45" s="289"/>
      <c r="AB45" s="157">
        <v>30</v>
      </c>
      <c r="AC45" s="383"/>
      <c r="AD45" s="383"/>
      <c r="AE45" s="411"/>
      <c r="AF45" s="382"/>
      <c r="AG45" s="383"/>
      <c r="AH45" s="384"/>
      <c r="AI45" s="385"/>
      <c r="AJ45" s="386"/>
      <c r="AK45" s="384"/>
      <c r="AL45" s="384"/>
      <c r="AM45" s="385"/>
      <c r="AN45" s="386"/>
      <c r="AO45" s="384"/>
      <c r="AP45" s="384"/>
      <c r="AQ45" s="384"/>
    </row>
    <row r="46" spans="1:65" s="3" customFormat="1" ht="13.15" customHeight="1" x14ac:dyDescent="0.2">
      <c r="A46" s="193" t="s">
        <v>173</v>
      </c>
      <c r="B46" s="33" t="s">
        <v>62</v>
      </c>
      <c r="C46" s="110"/>
      <c r="D46" s="226">
        <v>30</v>
      </c>
      <c r="E46" s="33"/>
      <c r="F46" s="33"/>
      <c r="G46" s="33">
        <v>2</v>
      </c>
      <c r="H46" s="33"/>
      <c r="I46" s="33"/>
      <c r="J46" s="33"/>
      <c r="K46" s="33"/>
      <c r="L46" s="33"/>
      <c r="M46" s="33"/>
      <c r="N46" s="110"/>
      <c r="O46" s="222">
        <f t="shared" si="17"/>
        <v>2</v>
      </c>
      <c r="P46" s="41"/>
      <c r="Q46" s="49"/>
      <c r="R46" s="76">
        <v>30</v>
      </c>
      <c r="S46" s="42"/>
      <c r="T46" s="42"/>
      <c r="U46" s="49"/>
      <c r="V46" s="49"/>
      <c r="W46" s="51"/>
      <c r="X46" s="390"/>
      <c r="Y46" s="211"/>
      <c r="Z46" s="156"/>
      <c r="AA46" s="289"/>
      <c r="AB46" s="157"/>
      <c r="AC46" s="383">
        <v>30</v>
      </c>
      <c r="AD46" s="383"/>
      <c r="AE46" s="411"/>
      <c r="AF46" s="382"/>
      <c r="AG46" s="383"/>
      <c r="AH46" s="384"/>
      <c r="AI46" s="385"/>
      <c r="AJ46" s="386"/>
      <c r="AK46" s="384"/>
      <c r="AL46" s="384"/>
      <c r="AM46" s="385"/>
      <c r="AN46" s="386"/>
      <c r="AO46" s="384"/>
      <c r="AP46" s="384"/>
      <c r="AQ46" s="384"/>
    </row>
    <row r="47" spans="1:65" s="3" customFormat="1" ht="13.15" customHeight="1" x14ac:dyDescent="0.2">
      <c r="A47" s="193" t="s">
        <v>174</v>
      </c>
      <c r="B47" s="33" t="s">
        <v>62</v>
      </c>
      <c r="C47" s="110"/>
      <c r="D47" s="226">
        <v>15</v>
      </c>
      <c r="E47" s="33"/>
      <c r="F47" s="33"/>
      <c r="G47" s="33">
        <v>1</v>
      </c>
      <c r="H47" s="33"/>
      <c r="I47" s="33"/>
      <c r="J47" s="33"/>
      <c r="K47" s="33"/>
      <c r="L47" s="33"/>
      <c r="M47" s="33"/>
      <c r="N47" s="110"/>
      <c r="O47" s="222">
        <f t="shared" si="17"/>
        <v>1</v>
      </c>
      <c r="P47" s="41">
        <v>15</v>
      </c>
      <c r="Q47" s="49"/>
      <c r="R47" s="43"/>
      <c r="S47" s="42"/>
      <c r="T47" s="42"/>
      <c r="U47" s="49"/>
      <c r="V47" s="49"/>
      <c r="W47" s="51"/>
      <c r="X47" s="390"/>
      <c r="Y47" s="211"/>
      <c r="Z47" s="156"/>
      <c r="AA47" s="289"/>
      <c r="AB47" s="157">
        <v>15</v>
      </c>
      <c r="AC47" s="156"/>
      <c r="AD47" s="383"/>
      <c r="AE47" s="411"/>
      <c r="AF47" s="382"/>
      <c r="AG47" s="383"/>
      <c r="AH47" s="384"/>
      <c r="AI47" s="385"/>
      <c r="AJ47" s="386"/>
      <c r="AK47" s="384"/>
      <c r="AL47" s="384"/>
      <c r="AM47" s="385"/>
      <c r="AN47" s="386"/>
      <c r="AO47" s="384"/>
      <c r="AP47" s="384"/>
      <c r="AQ47" s="384"/>
    </row>
    <row r="48" spans="1:65" s="3" customFormat="1" ht="13.15" customHeight="1" x14ac:dyDescent="0.2">
      <c r="A48" s="193" t="s">
        <v>175</v>
      </c>
      <c r="B48" s="33" t="s">
        <v>62</v>
      </c>
      <c r="C48" s="110"/>
      <c r="D48" s="226">
        <v>30</v>
      </c>
      <c r="E48" s="33"/>
      <c r="F48" s="33"/>
      <c r="G48" s="33">
        <v>2</v>
      </c>
      <c r="H48" s="33"/>
      <c r="I48" s="33"/>
      <c r="J48" s="33"/>
      <c r="K48" s="33"/>
      <c r="L48" s="33"/>
      <c r="M48" s="33"/>
      <c r="N48" s="110"/>
      <c r="O48" s="222">
        <f t="shared" si="17"/>
        <v>2</v>
      </c>
      <c r="P48" s="41"/>
      <c r="Q48" s="49"/>
      <c r="R48" s="43">
        <v>30</v>
      </c>
      <c r="S48" s="42"/>
      <c r="T48" s="42"/>
      <c r="U48" s="49"/>
      <c r="V48" s="49"/>
      <c r="W48" s="51"/>
      <c r="X48" s="390"/>
      <c r="Y48" s="211"/>
      <c r="Z48" s="156"/>
      <c r="AA48" s="289"/>
      <c r="AB48" s="157"/>
      <c r="AC48" s="383">
        <v>30</v>
      </c>
      <c r="AD48" s="383"/>
      <c r="AE48" s="411"/>
      <c r="AF48" s="382"/>
      <c r="AG48" s="383"/>
      <c r="AH48" s="384"/>
      <c r="AI48" s="385"/>
      <c r="AJ48" s="386"/>
      <c r="AK48" s="384"/>
      <c r="AL48" s="384"/>
      <c r="AM48" s="385"/>
      <c r="AN48" s="386"/>
      <c r="AO48" s="384"/>
      <c r="AP48" s="384"/>
      <c r="AQ48" s="384"/>
    </row>
    <row r="49" spans="1:43" s="3" customFormat="1" ht="13.15" customHeight="1" x14ac:dyDescent="0.2">
      <c r="A49" s="193" t="s">
        <v>151</v>
      </c>
      <c r="B49" s="33" t="s">
        <v>62</v>
      </c>
      <c r="C49" s="110"/>
      <c r="D49" s="226">
        <v>60</v>
      </c>
      <c r="E49" s="33"/>
      <c r="F49" s="33"/>
      <c r="G49" s="33"/>
      <c r="H49" s="33"/>
      <c r="I49" s="33">
        <v>4</v>
      </c>
      <c r="J49" s="33"/>
      <c r="K49" s="33"/>
      <c r="L49" s="33"/>
      <c r="M49" s="33"/>
      <c r="N49" s="110"/>
      <c r="O49" s="222">
        <f t="shared" si="17"/>
        <v>4</v>
      </c>
      <c r="P49" s="41"/>
      <c r="Q49" s="49"/>
      <c r="R49" s="76">
        <v>60</v>
      </c>
      <c r="S49" s="42"/>
      <c r="T49" s="42"/>
      <c r="U49" s="49"/>
      <c r="V49" s="49"/>
      <c r="W49" s="51"/>
      <c r="X49" s="390"/>
      <c r="Y49" s="211"/>
      <c r="Z49" s="156"/>
      <c r="AA49" s="289"/>
      <c r="AB49" s="157"/>
      <c r="AC49" s="383"/>
      <c r="AD49" s="383"/>
      <c r="AE49" s="411"/>
      <c r="AF49" s="382"/>
      <c r="AG49" s="383">
        <v>60</v>
      </c>
      <c r="AH49" s="384"/>
      <c r="AI49" s="385"/>
      <c r="AJ49" s="386"/>
      <c r="AK49" s="384"/>
      <c r="AL49" s="384"/>
      <c r="AM49" s="385"/>
      <c r="AN49" s="386"/>
      <c r="AO49" s="384"/>
      <c r="AP49" s="384"/>
      <c r="AQ49" s="384"/>
    </row>
    <row r="50" spans="1:43" s="3" customFormat="1" ht="13.15" customHeight="1" x14ac:dyDescent="0.2">
      <c r="A50" s="193" t="s">
        <v>74</v>
      </c>
      <c r="B50" s="32"/>
      <c r="C50" s="217" t="s">
        <v>62</v>
      </c>
      <c r="D50" s="226">
        <v>30</v>
      </c>
      <c r="E50" s="33"/>
      <c r="F50" s="33"/>
      <c r="G50" s="33"/>
      <c r="H50" s="33"/>
      <c r="I50" s="33"/>
      <c r="J50" s="33">
        <v>3</v>
      </c>
      <c r="K50" s="33"/>
      <c r="L50" s="33"/>
      <c r="M50" s="33"/>
      <c r="N50" s="110"/>
      <c r="O50" s="222">
        <f t="shared" si="17"/>
        <v>3</v>
      </c>
      <c r="P50" s="40">
        <v>30</v>
      </c>
      <c r="Q50" s="33"/>
      <c r="R50" s="32"/>
      <c r="S50" s="103"/>
      <c r="T50" s="103"/>
      <c r="U50" s="33"/>
      <c r="V50" s="33"/>
      <c r="W50" s="44"/>
      <c r="X50" s="157"/>
      <c r="Y50" s="156"/>
      <c r="Z50" s="156"/>
      <c r="AA50" s="289"/>
      <c r="AB50" s="157"/>
      <c r="AC50" s="156"/>
      <c r="AD50" s="156"/>
      <c r="AE50" s="289"/>
      <c r="AF50" s="433"/>
      <c r="AG50" s="410"/>
      <c r="AH50" s="410">
        <v>30</v>
      </c>
      <c r="AI50" s="289"/>
      <c r="AJ50" s="157"/>
      <c r="AK50" s="156"/>
      <c r="AL50" s="156"/>
      <c r="AM50" s="289"/>
      <c r="AN50" s="157"/>
      <c r="AO50" s="156"/>
      <c r="AP50" s="156"/>
      <c r="AQ50" s="156"/>
    </row>
    <row r="51" spans="1:43" s="3" customFormat="1" ht="13.15" customHeight="1" x14ac:dyDescent="0.2">
      <c r="A51" s="193" t="s">
        <v>39</v>
      </c>
      <c r="B51" s="108" t="s">
        <v>62</v>
      </c>
      <c r="C51" s="218"/>
      <c r="D51" s="226">
        <v>30</v>
      </c>
      <c r="E51" s="33"/>
      <c r="F51" s="33"/>
      <c r="G51" s="33"/>
      <c r="H51" s="33"/>
      <c r="I51" s="33">
        <v>3</v>
      </c>
      <c r="J51" s="33"/>
      <c r="K51" s="33"/>
      <c r="L51" s="33"/>
      <c r="M51" s="33"/>
      <c r="N51" s="110"/>
      <c r="O51" s="222">
        <f t="shared" si="17"/>
        <v>3</v>
      </c>
      <c r="P51" s="41"/>
      <c r="Q51" s="49"/>
      <c r="R51" s="43">
        <v>30</v>
      </c>
      <c r="S51" s="42"/>
      <c r="T51" s="42"/>
      <c r="U51" s="49"/>
      <c r="V51" s="49"/>
      <c r="W51" s="51"/>
      <c r="X51" s="390"/>
      <c r="Y51" s="211"/>
      <c r="Z51" s="211"/>
      <c r="AA51" s="389"/>
      <c r="AB51" s="157"/>
      <c r="AC51" s="156"/>
      <c r="AD51" s="156"/>
      <c r="AE51" s="289"/>
      <c r="AF51" s="157"/>
      <c r="AG51" s="156">
        <v>30</v>
      </c>
      <c r="AH51" s="211"/>
      <c r="AI51" s="389"/>
      <c r="AJ51" s="390"/>
      <c r="AK51" s="211"/>
      <c r="AL51" s="211"/>
      <c r="AM51" s="389"/>
      <c r="AN51" s="390"/>
      <c r="AO51" s="211"/>
      <c r="AP51" s="211"/>
      <c r="AQ51" s="211"/>
    </row>
    <row r="52" spans="1:43" s="3" customFormat="1" ht="19.899999999999999" customHeight="1" x14ac:dyDescent="0.2">
      <c r="A52" s="193" t="s">
        <v>284</v>
      </c>
      <c r="B52" s="108"/>
      <c r="C52" s="218" t="s">
        <v>62</v>
      </c>
      <c r="D52" s="226">
        <v>20</v>
      </c>
      <c r="E52" s="33"/>
      <c r="F52" s="33"/>
      <c r="G52" s="33"/>
      <c r="H52" s="33"/>
      <c r="I52" s="33"/>
      <c r="J52" s="33">
        <v>2</v>
      </c>
      <c r="K52" s="33"/>
      <c r="L52" s="33"/>
      <c r="M52" s="33"/>
      <c r="N52" s="110"/>
      <c r="O52" s="222">
        <f t="shared" si="17"/>
        <v>2</v>
      </c>
      <c r="P52" s="41"/>
      <c r="Q52" s="353"/>
      <c r="R52" s="43">
        <v>20</v>
      </c>
      <c r="S52" s="42"/>
      <c r="T52" s="42"/>
      <c r="U52" s="49"/>
      <c r="V52" s="49"/>
      <c r="W52" s="51"/>
      <c r="X52" s="390"/>
      <c r="Y52" s="211"/>
      <c r="Z52" s="211"/>
      <c r="AA52" s="389"/>
      <c r="AB52" s="157"/>
      <c r="AC52" s="156"/>
      <c r="AD52" s="156"/>
      <c r="AE52" s="411"/>
      <c r="AF52" s="382"/>
      <c r="AG52" s="383"/>
      <c r="AH52" s="384"/>
      <c r="AI52" s="385">
        <v>20</v>
      </c>
      <c r="AJ52" s="386"/>
      <c r="AK52" s="384"/>
      <c r="AL52" s="384"/>
      <c r="AM52" s="385"/>
      <c r="AN52" s="386"/>
      <c r="AO52" s="384"/>
      <c r="AP52" s="384"/>
      <c r="AQ52" s="384"/>
    </row>
    <row r="53" spans="1:43" s="3" customFormat="1" ht="19.899999999999999" customHeight="1" x14ac:dyDescent="0.2">
      <c r="A53" s="193" t="s">
        <v>285</v>
      </c>
      <c r="B53" s="108"/>
      <c r="C53" s="218" t="s">
        <v>62</v>
      </c>
      <c r="D53" s="226">
        <v>20</v>
      </c>
      <c r="E53" s="33"/>
      <c r="F53" s="33"/>
      <c r="G53" s="33"/>
      <c r="H53" s="33"/>
      <c r="I53" s="33"/>
      <c r="J53" s="33">
        <v>2</v>
      </c>
      <c r="K53" s="33"/>
      <c r="L53" s="33"/>
      <c r="M53" s="33"/>
      <c r="N53" s="110"/>
      <c r="O53" s="222">
        <f t="shared" si="17"/>
        <v>2</v>
      </c>
      <c r="P53" s="41"/>
      <c r="Q53" s="353"/>
      <c r="R53" s="43">
        <v>20</v>
      </c>
      <c r="S53" s="42"/>
      <c r="T53" s="42"/>
      <c r="U53" s="49"/>
      <c r="V53" s="49"/>
      <c r="W53" s="51"/>
      <c r="X53" s="390"/>
      <c r="Y53" s="211"/>
      <c r="Z53" s="211"/>
      <c r="AA53" s="389"/>
      <c r="AB53" s="157"/>
      <c r="AC53" s="156"/>
      <c r="AD53" s="156"/>
      <c r="AE53" s="411"/>
      <c r="AF53" s="382"/>
      <c r="AG53" s="383"/>
      <c r="AH53" s="384"/>
      <c r="AI53" s="385">
        <v>20</v>
      </c>
      <c r="AJ53" s="386"/>
      <c r="AK53" s="384"/>
      <c r="AL53" s="384"/>
      <c r="AM53" s="385"/>
      <c r="AN53" s="386"/>
      <c r="AO53" s="384"/>
      <c r="AP53" s="384"/>
      <c r="AQ53" s="384"/>
    </row>
    <row r="54" spans="1:43" s="3" customFormat="1" ht="13.15" customHeight="1" x14ac:dyDescent="0.2">
      <c r="A54" s="192" t="s">
        <v>36</v>
      </c>
      <c r="B54" s="108" t="s">
        <v>62</v>
      </c>
      <c r="C54" s="218"/>
      <c r="D54" s="226">
        <v>30</v>
      </c>
      <c r="E54" s="33"/>
      <c r="F54" s="33"/>
      <c r="G54" s="33"/>
      <c r="H54" s="33"/>
      <c r="I54" s="33"/>
      <c r="J54" s="33"/>
      <c r="K54" s="33">
        <v>3</v>
      </c>
      <c r="L54" s="33"/>
      <c r="M54" s="33"/>
      <c r="N54" s="110"/>
      <c r="O54" s="222">
        <f t="shared" si="17"/>
        <v>3</v>
      </c>
      <c r="P54" s="41">
        <v>30</v>
      </c>
      <c r="Q54" s="49"/>
      <c r="R54" s="43"/>
      <c r="S54" s="42"/>
      <c r="T54" s="42"/>
      <c r="U54" s="49"/>
      <c r="V54" s="49"/>
      <c r="W54" s="51"/>
      <c r="X54" s="390"/>
      <c r="Y54" s="211"/>
      <c r="Z54" s="211"/>
      <c r="AA54" s="389"/>
      <c r="AB54" s="157"/>
      <c r="AC54" s="156"/>
      <c r="AD54" s="156"/>
      <c r="AE54" s="289"/>
      <c r="AF54" s="157"/>
      <c r="AG54" s="156"/>
      <c r="AH54" s="211"/>
      <c r="AI54" s="389"/>
      <c r="AJ54" s="390">
        <v>30</v>
      </c>
      <c r="AK54" s="211"/>
      <c r="AL54" s="211"/>
      <c r="AM54" s="389"/>
      <c r="AN54" s="390"/>
      <c r="AO54" s="211"/>
      <c r="AP54" s="211"/>
      <c r="AQ54" s="211"/>
    </row>
    <row r="55" spans="1:43" s="3" customFormat="1" ht="13.15" customHeight="1" x14ac:dyDescent="0.2">
      <c r="A55" s="197" t="s">
        <v>35</v>
      </c>
      <c r="B55" s="108" t="s">
        <v>62</v>
      </c>
      <c r="C55" s="218"/>
      <c r="D55" s="226">
        <v>15</v>
      </c>
      <c r="E55" s="33"/>
      <c r="F55" s="33"/>
      <c r="G55" s="33"/>
      <c r="H55" s="33"/>
      <c r="I55" s="33"/>
      <c r="J55" s="33"/>
      <c r="K55" s="33">
        <v>2</v>
      </c>
      <c r="L55" s="33"/>
      <c r="M55" s="33"/>
      <c r="N55" s="110"/>
      <c r="O55" s="222">
        <f t="shared" si="17"/>
        <v>2</v>
      </c>
      <c r="P55" s="41">
        <v>15</v>
      </c>
      <c r="Q55" s="76"/>
      <c r="R55" s="76"/>
      <c r="S55" s="42"/>
      <c r="T55" s="42"/>
      <c r="U55" s="49"/>
      <c r="V55" s="49"/>
      <c r="W55" s="51"/>
      <c r="X55" s="390"/>
      <c r="Y55" s="211"/>
      <c r="Z55" s="211"/>
      <c r="AA55" s="389"/>
      <c r="AB55" s="157"/>
      <c r="AC55" s="156"/>
      <c r="AD55" s="156"/>
      <c r="AE55" s="289"/>
      <c r="AF55" s="157"/>
      <c r="AG55" s="156"/>
      <c r="AH55" s="211"/>
      <c r="AI55" s="389"/>
      <c r="AJ55" s="390">
        <v>15</v>
      </c>
      <c r="AK55" s="211"/>
      <c r="AL55" s="211"/>
      <c r="AM55" s="389"/>
      <c r="AN55" s="390"/>
      <c r="AO55" s="211"/>
      <c r="AP55" s="211"/>
      <c r="AQ55" s="211"/>
    </row>
    <row r="56" spans="1:43" s="3" customFormat="1" ht="13.15" customHeight="1" x14ac:dyDescent="0.2">
      <c r="A56" s="197" t="s">
        <v>75</v>
      </c>
      <c r="B56" s="108" t="s">
        <v>62</v>
      </c>
      <c r="C56" s="218"/>
      <c r="D56" s="226">
        <v>15</v>
      </c>
      <c r="E56" s="33"/>
      <c r="F56" s="33"/>
      <c r="G56" s="33"/>
      <c r="H56" s="33"/>
      <c r="I56" s="33"/>
      <c r="J56" s="33"/>
      <c r="K56" s="33">
        <v>2</v>
      </c>
      <c r="L56" s="33"/>
      <c r="M56" s="33"/>
      <c r="N56" s="110"/>
      <c r="O56" s="222">
        <f t="shared" si="17"/>
        <v>2</v>
      </c>
      <c r="P56" s="41">
        <v>15</v>
      </c>
      <c r="Q56" s="76"/>
      <c r="R56" s="76"/>
      <c r="S56" s="42"/>
      <c r="T56" s="42"/>
      <c r="U56" s="49"/>
      <c r="V56" s="49"/>
      <c r="W56" s="51"/>
      <c r="X56" s="390"/>
      <c r="Y56" s="211"/>
      <c r="Z56" s="211"/>
      <c r="AA56" s="389"/>
      <c r="AB56" s="157"/>
      <c r="AC56" s="156"/>
      <c r="AD56" s="156"/>
      <c r="AE56" s="289"/>
      <c r="AF56" s="157"/>
      <c r="AG56" s="156"/>
      <c r="AH56" s="211"/>
      <c r="AI56" s="389"/>
      <c r="AJ56" s="390">
        <v>15</v>
      </c>
      <c r="AK56" s="211"/>
      <c r="AL56" s="211"/>
      <c r="AM56" s="389"/>
      <c r="AN56" s="390"/>
      <c r="AO56" s="211"/>
      <c r="AP56" s="211"/>
      <c r="AQ56" s="211"/>
    </row>
    <row r="57" spans="1:43" s="3" customFormat="1" ht="13.15" customHeight="1" x14ac:dyDescent="0.2">
      <c r="A57" s="197" t="s">
        <v>286</v>
      </c>
      <c r="B57" s="108" t="s">
        <v>62</v>
      </c>
      <c r="C57" s="218"/>
      <c r="D57" s="226">
        <v>30</v>
      </c>
      <c r="E57" s="65">
        <v>2</v>
      </c>
      <c r="F57" s="65"/>
      <c r="G57" s="65"/>
      <c r="H57" s="65"/>
      <c r="I57" s="65"/>
      <c r="J57" s="65"/>
      <c r="K57" s="65"/>
      <c r="L57" s="65"/>
      <c r="M57" s="65"/>
      <c r="N57" s="109"/>
      <c r="O57" s="222">
        <f t="shared" si="17"/>
        <v>2</v>
      </c>
      <c r="P57" s="41"/>
      <c r="Q57" s="76"/>
      <c r="R57" s="76"/>
      <c r="S57" s="42"/>
      <c r="T57" s="42"/>
      <c r="U57" s="76">
        <v>30</v>
      </c>
      <c r="V57" s="49"/>
      <c r="W57" s="51"/>
      <c r="X57" s="390">
        <v>30</v>
      </c>
      <c r="Y57" s="211"/>
      <c r="Z57" s="211"/>
      <c r="AA57" s="389"/>
      <c r="AB57" s="157"/>
      <c r="AC57" s="156"/>
      <c r="AD57" s="156"/>
      <c r="AE57" s="289"/>
      <c r="AF57" s="157"/>
      <c r="AG57" s="156"/>
      <c r="AH57" s="211"/>
      <c r="AI57" s="389"/>
      <c r="AJ57" s="390"/>
      <c r="AK57" s="211"/>
      <c r="AL57" s="211"/>
      <c r="AM57" s="389"/>
      <c r="AN57" s="390"/>
      <c r="AO57" s="211"/>
      <c r="AP57" s="211"/>
      <c r="AQ57" s="211"/>
    </row>
    <row r="58" spans="1:43" s="3" customFormat="1" ht="13.15" customHeight="1" x14ac:dyDescent="0.2">
      <c r="A58" s="197" t="s">
        <v>287</v>
      </c>
      <c r="B58" s="108"/>
      <c r="C58" s="218" t="s">
        <v>62</v>
      </c>
      <c r="D58" s="226">
        <v>30</v>
      </c>
      <c r="E58" s="65"/>
      <c r="F58" s="65">
        <v>2</v>
      </c>
      <c r="G58" s="65"/>
      <c r="H58" s="65"/>
      <c r="I58" s="65"/>
      <c r="J58" s="65"/>
      <c r="K58" s="65"/>
      <c r="L58" s="65"/>
      <c r="M58" s="65"/>
      <c r="N58" s="109"/>
      <c r="O58" s="222">
        <f t="shared" si="17"/>
        <v>2</v>
      </c>
      <c r="P58" s="41"/>
      <c r="Q58" s="76"/>
      <c r="R58" s="76"/>
      <c r="S58" s="42"/>
      <c r="T58" s="42"/>
      <c r="U58" s="76">
        <v>30</v>
      </c>
      <c r="V58" s="49"/>
      <c r="W58" s="51"/>
      <c r="X58" s="390"/>
      <c r="Y58" s="211"/>
      <c r="Z58" s="211">
        <v>30</v>
      </c>
      <c r="AA58" s="389"/>
      <c r="AB58" s="157"/>
      <c r="AC58" s="156"/>
      <c r="AD58" s="156"/>
      <c r="AE58" s="289"/>
      <c r="AF58" s="157"/>
      <c r="AG58" s="156"/>
      <c r="AH58" s="211"/>
      <c r="AI58" s="389"/>
      <c r="AJ58" s="390"/>
      <c r="AK58" s="211"/>
      <c r="AL58" s="211"/>
      <c r="AM58" s="389"/>
      <c r="AN58" s="390"/>
      <c r="AO58" s="211"/>
      <c r="AP58" s="211"/>
      <c r="AQ58" s="211"/>
    </row>
    <row r="59" spans="1:43" s="3" customFormat="1" ht="13.15" customHeight="1" x14ac:dyDescent="0.2">
      <c r="A59" s="197" t="s">
        <v>288</v>
      </c>
      <c r="B59" s="108" t="s">
        <v>62</v>
      </c>
      <c r="C59" s="218"/>
      <c r="D59" s="226">
        <v>30</v>
      </c>
      <c r="E59" s="65"/>
      <c r="F59" s="65"/>
      <c r="G59" s="65">
        <v>2</v>
      </c>
      <c r="H59" s="65"/>
      <c r="I59" s="65"/>
      <c r="J59" s="65"/>
      <c r="K59" s="65"/>
      <c r="L59" s="65"/>
      <c r="M59" s="65"/>
      <c r="N59" s="109"/>
      <c r="O59" s="222">
        <f t="shared" si="17"/>
        <v>2</v>
      </c>
      <c r="P59" s="41"/>
      <c r="Q59" s="76"/>
      <c r="R59" s="76"/>
      <c r="S59" s="42"/>
      <c r="T59" s="42"/>
      <c r="U59" s="76">
        <v>30</v>
      </c>
      <c r="V59" s="49"/>
      <c r="W59" s="51"/>
      <c r="X59" s="390"/>
      <c r="Y59" s="211"/>
      <c r="Z59" s="211"/>
      <c r="AA59" s="389"/>
      <c r="AB59" s="157">
        <v>30</v>
      </c>
      <c r="AC59" s="156"/>
      <c r="AD59" s="156"/>
      <c r="AE59" s="289"/>
      <c r="AF59" s="157"/>
      <c r="AG59" s="156"/>
      <c r="AH59" s="211"/>
      <c r="AI59" s="389"/>
      <c r="AJ59" s="390"/>
      <c r="AK59" s="211"/>
      <c r="AL59" s="211"/>
      <c r="AM59" s="389"/>
      <c r="AN59" s="390"/>
      <c r="AO59" s="211"/>
      <c r="AP59" s="211"/>
      <c r="AQ59" s="211"/>
    </row>
    <row r="60" spans="1:43" s="3" customFormat="1" ht="13.15" customHeight="1" x14ac:dyDescent="0.2">
      <c r="A60" s="197" t="s">
        <v>289</v>
      </c>
      <c r="B60" s="108"/>
      <c r="C60" s="218" t="s">
        <v>62</v>
      </c>
      <c r="D60" s="226">
        <v>30</v>
      </c>
      <c r="E60" s="65"/>
      <c r="F60" s="65"/>
      <c r="G60" s="65"/>
      <c r="H60" s="65">
        <v>2</v>
      </c>
      <c r="I60" s="65"/>
      <c r="J60" s="65"/>
      <c r="K60" s="65"/>
      <c r="L60" s="65"/>
      <c r="M60" s="65"/>
      <c r="N60" s="109"/>
      <c r="O60" s="222">
        <f t="shared" si="17"/>
        <v>2</v>
      </c>
      <c r="P60" s="41"/>
      <c r="Q60" s="76"/>
      <c r="R60" s="76"/>
      <c r="S60" s="42"/>
      <c r="T60" s="42"/>
      <c r="U60" s="76">
        <v>30</v>
      </c>
      <c r="V60" s="49"/>
      <c r="W60" s="51"/>
      <c r="X60" s="390"/>
      <c r="Y60" s="211"/>
      <c r="Z60" s="211"/>
      <c r="AA60" s="389"/>
      <c r="AB60" s="157"/>
      <c r="AC60" s="156"/>
      <c r="AD60" s="156">
        <v>30</v>
      </c>
      <c r="AE60" s="289"/>
      <c r="AF60" s="157"/>
      <c r="AG60" s="156"/>
      <c r="AH60" s="211"/>
      <c r="AI60" s="389"/>
      <c r="AJ60" s="390"/>
      <c r="AK60" s="211"/>
      <c r="AL60" s="211"/>
      <c r="AM60" s="389"/>
      <c r="AN60" s="390"/>
      <c r="AO60" s="211"/>
      <c r="AP60" s="211"/>
      <c r="AQ60" s="211"/>
    </row>
    <row r="61" spans="1:43" s="3" customFormat="1" ht="13.15" customHeight="1" x14ac:dyDescent="0.2">
      <c r="A61" s="197" t="s">
        <v>290</v>
      </c>
      <c r="B61" s="108" t="s">
        <v>62</v>
      </c>
      <c r="C61" s="218"/>
      <c r="D61" s="226">
        <v>30</v>
      </c>
      <c r="E61" s="65"/>
      <c r="F61" s="65"/>
      <c r="G61" s="65"/>
      <c r="H61" s="65"/>
      <c r="I61" s="65">
        <v>2</v>
      </c>
      <c r="J61" s="65"/>
      <c r="K61" s="65"/>
      <c r="L61" s="65"/>
      <c r="M61" s="65"/>
      <c r="N61" s="109"/>
      <c r="O61" s="222">
        <f t="shared" ref="O61:O62" si="18">SUM(E61:N61)</f>
        <v>2</v>
      </c>
      <c r="P61" s="41"/>
      <c r="Q61" s="76"/>
      <c r="R61" s="76"/>
      <c r="S61" s="42"/>
      <c r="T61" s="42"/>
      <c r="U61" s="76">
        <v>30</v>
      </c>
      <c r="V61" s="49"/>
      <c r="W61" s="51"/>
      <c r="X61" s="390"/>
      <c r="Y61" s="211"/>
      <c r="Z61" s="211"/>
      <c r="AA61" s="389"/>
      <c r="AB61" s="157"/>
      <c r="AC61" s="156"/>
      <c r="AD61" s="156"/>
      <c r="AE61" s="289"/>
      <c r="AF61" s="157">
        <v>30</v>
      </c>
      <c r="AG61" s="156"/>
      <c r="AH61" s="211"/>
      <c r="AI61" s="389"/>
      <c r="AJ61" s="390"/>
      <c r="AK61" s="211"/>
      <c r="AL61" s="211"/>
      <c r="AM61" s="389"/>
      <c r="AN61" s="390"/>
      <c r="AO61" s="211"/>
      <c r="AP61" s="211"/>
      <c r="AQ61" s="211"/>
    </row>
    <row r="62" spans="1:43" s="3" customFormat="1" ht="13.15" customHeight="1" x14ac:dyDescent="0.2">
      <c r="A62" s="192" t="s">
        <v>291</v>
      </c>
      <c r="B62" s="108"/>
      <c r="C62" s="218" t="s">
        <v>62</v>
      </c>
      <c r="D62" s="226">
        <v>30</v>
      </c>
      <c r="E62" s="65"/>
      <c r="F62" s="65"/>
      <c r="G62" s="65"/>
      <c r="H62" s="65"/>
      <c r="I62" s="65"/>
      <c r="J62" s="65">
        <v>1</v>
      </c>
      <c r="K62" s="65"/>
      <c r="L62" s="65"/>
      <c r="M62" s="65"/>
      <c r="N62" s="109"/>
      <c r="O62" s="222">
        <f t="shared" si="18"/>
        <v>1</v>
      </c>
      <c r="P62" s="41"/>
      <c r="Q62" s="76"/>
      <c r="R62" s="76"/>
      <c r="S62" s="42"/>
      <c r="T62" s="42"/>
      <c r="U62" s="76">
        <v>30</v>
      </c>
      <c r="V62" s="49"/>
      <c r="W62" s="51"/>
      <c r="X62" s="390"/>
      <c r="Y62" s="211"/>
      <c r="Z62" s="211"/>
      <c r="AA62" s="389"/>
      <c r="AB62" s="157"/>
      <c r="AC62" s="156"/>
      <c r="AD62" s="156"/>
      <c r="AE62" s="289"/>
      <c r="AF62" s="157"/>
      <c r="AG62" s="156"/>
      <c r="AH62" s="156">
        <v>30</v>
      </c>
      <c r="AI62" s="389"/>
      <c r="AJ62" s="390"/>
      <c r="AK62" s="211"/>
      <c r="AL62" s="211"/>
      <c r="AM62" s="389"/>
      <c r="AN62" s="390"/>
      <c r="AO62" s="211"/>
      <c r="AP62" s="211"/>
      <c r="AQ62" s="211"/>
    </row>
    <row r="63" spans="1:43" s="3" customFormat="1" ht="13.15" customHeight="1" thickBot="1" x14ac:dyDescent="0.25">
      <c r="A63" s="192" t="s">
        <v>303</v>
      </c>
      <c r="B63" s="108"/>
      <c r="C63" s="218" t="s">
        <v>61</v>
      </c>
      <c r="D63" s="226"/>
      <c r="E63" s="65"/>
      <c r="F63" s="65"/>
      <c r="G63" s="65"/>
      <c r="H63" s="65"/>
      <c r="I63" s="65"/>
      <c r="J63" s="65">
        <v>1</v>
      </c>
      <c r="K63" s="65"/>
      <c r="L63" s="65"/>
      <c r="M63" s="65"/>
      <c r="N63" s="109"/>
      <c r="O63" s="222">
        <f t="shared" si="17"/>
        <v>1</v>
      </c>
      <c r="P63" s="41"/>
      <c r="Q63" s="76"/>
      <c r="R63" s="76"/>
      <c r="S63" s="42"/>
      <c r="T63" s="42"/>
      <c r="U63" s="76"/>
      <c r="V63" s="49"/>
      <c r="W63" s="51"/>
      <c r="X63" s="390"/>
      <c r="Y63" s="211"/>
      <c r="Z63" s="211"/>
      <c r="AA63" s="389"/>
      <c r="AB63" s="157"/>
      <c r="AC63" s="156"/>
      <c r="AD63" s="156"/>
      <c r="AE63" s="289"/>
      <c r="AF63" s="157"/>
      <c r="AG63" s="156"/>
      <c r="AH63" s="156"/>
      <c r="AI63" s="389"/>
      <c r="AJ63" s="390"/>
      <c r="AK63" s="211"/>
      <c r="AL63" s="211"/>
      <c r="AM63" s="389"/>
      <c r="AN63" s="390"/>
      <c r="AO63" s="211"/>
      <c r="AP63" s="211"/>
      <c r="AQ63" s="211"/>
    </row>
    <row r="64" spans="1:43" s="3" customFormat="1" ht="22.15" customHeight="1" thickTop="1" thickBot="1" x14ac:dyDescent="0.25">
      <c r="A64" s="186" t="s">
        <v>115</v>
      </c>
      <c r="B64" s="345" t="s">
        <v>250</v>
      </c>
      <c r="C64" s="346" t="s">
        <v>251</v>
      </c>
      <c r="D64" s="235">
        <f>SUM(D39:D63)</f>
        <v>655</v>
      </c>
      <c r="E64" s="258">
        <f t="shared" ref="E64:AQ64" si="19">SUM(E39:E63)</f>
        <v>5</v>
      </c>
      <c r="F64" s="85">
        <f t="shared" si="19"/>
        <v>5</v>
      </c>
      <c r="G64" s="85">
        <f t="shared" si="19"/>
        <v>13</v>
      </c>
      <c r="H64" s="85">
        <f t="shared" si="19"/>
        <v>2</v>
      </c>
      <c r="I64" s="85">
        <f t="shared" si="19"/>
        <v>9</v>
      </c>
      <c r="J64" s="85">
        <f t="shared" si="19"/>
        <v>9</v>
      </c>
      <c r="K64" s="85">
        <f t="shared" si="19"/>
        <v>7</v>
      </c>
      <c r="L64" s="85">
        <f t="shared" si="19"/>
        <v>0</v>
      </c>
      <c r="M64" s="85">
        <f t="shared" si="19"/>
        <v>0</v>
      </c>
      <c r="N64" s="84">
        <f t="shared" si="19"/>
        <v>0</v>
      </c>
      <c r="O64" s="235">
        <f t="shared" si="19"/>
        <v>50</v>
      </c>
      <c r="P64" s="258">
        <f t="shared" si="19"/>
        <v>255</v>
      </c>
      <c r="Q64" s="85">
        <f t="shared" si="19"/>
        <v>0</v>
      </c>
      <c r="R64" s="85">
        <f t="shared" si="19"/>
        <v>220</v>
      </c>
      <c r="S64" s="85">
        <f t="shared" si="19"/>
        <v>0</v>
      </c>
      <c r="T64" s="85">
        <f t="shared" si="19"/>
        <v>0</v>
      </c>
      <c r="U64" s="85">
        <f t="shared" ref="U64" si="20">SUM(U39:U63)</f>
        <v>180</v>
      </c>
      <c r="V64" s="85">
        <f t="shared" si="19"/>
        <v>0</v>
      </c>
      <c r="W64" s="84">
        <f t="shared" si="19"/>
        <v>0</v>
      </c>
      <c r="X64" s="430">
        <f t="shared" si="19"/>
        <v>60</v>
      </c>
      <c r="Y64" s="431">
        <f t="shared" si="19"/>
        <v>15</v>
      </c>
      <c r="Z64" s="431">
        <f t="shared" si="19"/>
        <v>60</v>
      </c>
      <c r="AA64" s="432">
        <f t="shared" si="19"/>
        <v>15</v>
      </c>
      <c r="AB64" s="430">
        <f t="shared" si="19"/>
        <v>135</v>
      </c>
      <c r="AC64" s="431">
        <f t="shared" si="19"/>
        <v>60</v>
      </c>
      <c r="AD64" s="431">
        <f t="shared" si="19"/>
        <v>30</v>
      </c>
      <c r="AE64" s="432">
        <f t="shared" si="19"/>
        <v>0</v>
      </c>
      <c r="AF64" s="430">
        <f t="shared" si="19"/>
        <v>30</v>
      </c>
      <c r="AG64" s="431">
        <f t="shared" si="19"/>
        <v>90</v>
      </c>
      <c r="AH64" s="431">
        <f t="shared" si="19"/>
        <v>60</v>
      </c>
      <c r="AI64" s="432">
        <f t="shared" si="19"/>
        <v>40</v>
      </c>
      <c r="AJ64" s="430">
        <f t="shared" si="19"/>
        <v>60</v>
      </c>
      <c r="AK64" s="431">
        <f t="shared" si="19"/>
        <v>0</v>
      </c>
      <c r="AL64" s="431">
        <f t="shared" si="19"/>
        <v>0</v>
      </c>
      <c r="AM64" s="432">
        <f t="shared" si="19"/>
        <v>0</v>
      </c>
      <c r="AN64" s="430">
        <f t="shared" si="19"/>
        <v>0</v>
      </c>
      <c r="AO64" s="431">
        <f t="shared" si="19"/>
        <v>0</v>
      </c>
      <c r="AP64" s="431">
        <f t="shared" si="19"/>
        <v>0</v>
      </c>
      <c r="AQ64" s="431">
        <f t="shared" si="19"/>
        <v>0</v>
      </c>
    </row>
    <row r="65" spans="1:65" s="3" customFormat="1" ht="19.899999999999999" customHeight="1" thickTop="1" x14ac:dyDescent="0.2">
      <c r="A65" s="196" t="s">
        <v>82</v>
      </c>
      <c r="B65" s="33"/>
      <c r="C65" s="110"/>
      <c r="D65" s="226"/>
      <c r="E65" s="330"/>
      <c r="F65" s="331"/>
      <c r="G65" s="331"/>
      <c r="H65" s="331"/>
      <c r="I65" s="331"/>
      <c r="J65" s="331"/>
      <c r="K65" s="331"/>
      <c r="L65" s="331"/>
      <c r="M65" s="331"/>
      <c r="N65" s="331"/>
      <c r="O65" s="262"/>
      <c r="P65" s="41"/>
      <c r="Q65" s="49"/>
      <c r="R65" s="43"/>
      <c r="S65" s="42"/>
      <c r="T65" s="42"/>
      <c r="U65" s="49"/>
      <c r="V65" s="49"/>
      <c r="W65" s="51"/>
      <c r="X65" s="390"/>
      <c r="Y65" s="211"/>
      <c r="Z65" s="211"/>
      <c r="AA65" s="389"/>
      <c r="AB65" s="157"/>
      <c r="AC65" s="156"/>
      <c r="AD65" s="156"/>
      <c r="AE65" s="289"/>
      <c r="AF65" s="157"/>
      <c r="AG65" s="156"/>
      <c r="AH65" s="211"/>
      <c r="AI65" s="389"/>
      <c r="AJ65" s="390"/>
      <c r="AK65" s="211"/>
      <c r="AL65" s="211"/>
      <c r="AM65" s="389"/>
      <c r="AN65" s="390"/>
      <c r="AO65" s="211"/>
      <c r="AP65" s="211"/>
      <c r="AQ65" s="211"/>
    </row>
    <row r="66" spans="1:65" s="3" customFormat="1" ht="13.15" customHeight="1" x14ac:dyDescent="0.2">
      <c r="A66" s="198" t="s">
        <v>113</v>
      </c>
      <c r="B66" s="108" t="s">
        <v>62</v>
      </c>
      <c r="C66" s="38"/>
      <c r="D66" s="226">
        <v>30</v>
      </c>
      <c r="E66" s="33">
        <v>3</v>
      </c>
      <c r="F66" s="33"/>
      <c r="G66" s="33"/>
      <c r="H66" s="33"/>
      <c r="I66" s="33"/>
      <c r="J66" s="33"/>
      <c r="K66" s="33"/>
      <c r="L66" s="33"/>
      <c r="M66" s="33"/>
      <c r="N66" s="110"/>
      <c r="O66" s="222">
        <f t="shared" ref="O66:O69" si="21">SUM(E66:N66)</f>
        <v>3</v>
      </c>
      <c r="P66" s="62"/>
      <c r="Q66" s="49"/>
      <c r="R66" s="49"/>
      <c r="S66" s="49">
        <v>30</v>
      </c>
      <c r="T66" s="49"/>
      <c r="U66" s="49"/>
      <c r="V66" s="49"/>
      <c r="W66" s="51"/>
      <c r="X66" s="434"/>
      <c r="Y66" s="391">
        <v>30</v>
      </c>
      <c r="Z66" s="391"/>
      <c r="AA66" s="392"/>
      <c r="AB66" s="435"/>
      <c r="AC66" s="212"/>
      <c r="AD66" s="212"/>
      <c r="AE66" s="436"/>
      <c r="AF66" s="157"/>
      <c r="AG66" s="156"/>
      <c r="AH66" s="212"/>
      <c r="AI66" s="392"/>
      <c r="AJ66" s="157"/>
      <c r="AK66" s="156"/>
      <c r="AL66" s="212"/>
      <c r="AM66" s="392"/>
      <c r="AN66" s="157"/>
      <c r="AO66" s="156"/>
      <c r="AP66" s="212"/>
      <c r="AQ66" s="391"/>
    </row>
    <row r="67" spans="1:65" customFormat="1" ht="13.15" customHeight="1" x14ac:dyDescent="0.2">
      <c r="A67" s="193" t="s">
        <v>176</v>
      </c>
      <c r="B67" s="43"/>
      <c r="C67" s="358" t="s">
        <v>61</v>
      </c>
      <c r="D67" s="226">
        <v>30</v>
      </c>
      <c r="E67" s="33"/>
      <c r="F67" s="33">
        <v>3</v>
      </c>
      <c r="G67" s="33"/>
      <c r="H67" s="33"/>
      <c r="I67" s="33"/>
      <c r="J67" s="33"/>
      <c r="K67" s="33"/>
      <c r="L67" s="33"/>
      <c r="M67" s="33"/>
      <c r="N67" s="110"/>
      <c r="O67" s="222">
        <f t="shared" si="21"/>
        <v>3</v>
      </c>
      <c r="P67" s="41">
        <v>30</v>
      </c>
      <c r="Q67" s="354"/>
      <c r="R67" s="43"/>
      <c r="S67" s="42"/>
      <c r="T67" s="42"/>
      <c r="U67" s="49"/>
      <c r="V67" s="49"/>
      <c r="W67" s="51"/>
      <c r="X67" s="390"/>
      <c r="Y67" s="211"/>
      <c r="Z67" s="156">
        <v>30</v>
      </c>
      <c r="AA67" s="289"/>
      <c r="AB67" s="157"/>
      <c r="AC67" s="156"/>
      <c r="AD67" s="156"/>
      <c r="AE67" s="411"/>
      <c r="AF67" s="382"/>
      <c r="AG67" s="383"/>
      <c r="AH67" s="384"/>
      <c r="AI67" s="385"/>
      <c r="AJ67" s="386"/>
      <c r="AK67" s="384"/>
      <c r="AL67" s="384"/>
      <c r="AM67" s="385"/>
      <c r="AN67" s="386"/>
      <c r="AO67" s="384"/>
      <c r="AP67" s="384"/>
      <c r="AQ67" s="384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1:65" s="3" customFormat="1" ht="13.15" customHeight="1" x14ac:dyDescent="0.2">
      <c r="A68" s="193" t="s">
        <v>177</v>
      </c>
      <c r="B68" s="43"/>
      <c r="C68" s="358" t="s">
        <v>62</v>
      </c>
      <c r="D68" s="226">
        <v>30</v>
      </c>
      <c r="E68" s="65"/>
      <c r="F68" s="65">
        <v>3</v>
      </c>
      <c r="G68" s="65"/>
      <c r="H68" s="65"/>
      <c r="I68" s="65"/>
      <c r="J68" s="65"/>
      <c r="K68" s="65"/>
      <c r="L68" s="65"/>
      <c r="M68" s="65"/>
      <c r="N68" s="109"/>
      <c r="O68" s="222">
        <f t="shared" si="21"/>
        <v>3</v>
      </c>
      <c r="P68" s="41"/>
      <c r="Q68" s="354"/>
      <c r="R68" s="43">
        <v>30</v>
      </c>
      <c r="S68" s="42"/>
      <c r="T68" s="42"/>
      <c r="U68" s="49"/>
      <c r="V68" s="49"/>
      <c r="W68" s="51"/>
      <c r="X68" s="390"/>
      <c r="Y68" s="211"/>
      <c r="Z68" s="156"/>
      <c r="AA68" s="289">
        <v>30</v>
      </c>
      <c r="AB68" s="157"/>
      <c r="AC68" s="156"/>
      <c r="AD68" s="156"/>
      <c r="AE68" s="411"/>
      <c r="AF68" s="382"/>
      <c r="AG68" s="383"/>
      <c r="AH68" s="384"/>
      <c r="AI68" s="385"/>
      <c r="AJ68" s="386"/>
      <c r="AK68" s="384"/>
      <c r="AL68" s="384"/>
      <c r="AM68" s="385"/>
      <c r="AN68" s="386"/>
      <c r="AO68" s="384"/>
      <c r="AP68" s="384"/>
      <c r="AQ68" s="384"/>
    </row>
    <row r="69" spans="1:65" s="3" customFormat="1" ht="13.15" customHeight="1" thickBot="1" x14ac:dyDescent="0.25">
      <c r="A69" s="193" t="s">
        <v>70</v>
      </c>
      <c r="B69" s="43"/>
      <c r="C69" s="358" t="s">
        <v>62</v>
      </c>
      <c r="D69" s="226">
        <v>30</v>
      </c>
      <c r="E69" s="99"/>
      <c r="F69" s="99"/>
      <c r="G69" s="99"/>
      <c r="H69" s="99">
        <v>3</v>
      </c>
      <c r="I69" s="99"/>
      <c r="J69" s="99"/>
      <c r="K69" s="99"/>
      <c r="L69" s="99"/>
      <c r="M69" s="99"/>
      <c r="N69" s="280"/>
      <c r="O69" s="222">
        <f t="shared" si="21"/>
        <v>3</v>
      </c>
      <c r="P69" s="41">
        <v>30</v>
      </c>
      <c r="Q69" s="354"/>
      <c r="R69" s="43"/>
      <c r="S69" s="42"/>
      <c r="T69" s="42"/>
      <c r="U69" s="49"/>
      <c r="V69" s="49"/>
      <c r="W69" s="51"/>
      <c r="X69" s="390"/>
      <c r="Y69" s="211"/>
      <c r="Z69" s="156"/>
      <c r="AA69" s="289"/>
      <c r="AB69" s="157"/>
      <c r="AC69" s="156"/>
      <c r="AD69" s="156">
        <v>30</v>
      </c>
      <c r="AE69" s="411"/>
      <c r="AF69" s="382"/>
      <c r="AG69" s="383"/>
      <c r="AH69" s="384"/>
      <c r="AI69" s="385"/>
      <c r="AJ69" s="386"/>
      <c r="AK69" s="384"/>
      <c r="AL69" s="384"/>
      <c r="AM69" s="385"/>
      <c r="AN69" s="386"/>
      <c r="AO69" s="384"/>
      <c r="AP69" s="384"/>
      <c r="AQ69" s="384"/>
    </row>
    <row r="70" spans="1:65" s="3" customFormat="1" ht="22.15" customHeight="1" thickTop="1" thickBot="1" x14ac:dyDescent="0.25">
      <c r="A70" s="186" t="s">
        <v>115</v>
      </c>
      <c r="B70" s="345" t="s">
        <v>120</v>
      </c>
      <c r="C70" s="346" t="s">
        <v>247</v>
      </c>
      <c r="D70" s="235">
        <f>SUM(D66:D69)</f>
        <v>120</v>
      </c>
      <c r="E70" s="258">
        <f t="shared" ref="E70:AQ70" si="22">SUM(E66:E69)</f>
        <v>3</v>
      </c>
      <c r="F70" s="85">
        <f t="shared" si="22"/>
        <v>6</v>
      </c>
      <c r="G70" s="85">
        <f t="shared" si="22"/>
        <v>0</v>
      </c>
      <c r="H70" s="85">
        <f t="shared" si="22"/>
        <v>3</v>
      </c>
      <c r="I70" s="85">
        <f t="shared" si="22"/>
        <v>0</v>
      </c>
      <c r="J70" s="85">
        <f t="shared" si="22"/>
        <v>0</v>
      </c>
      <c r="K70" s="85">
        <f t="shared" si="22"/>
        <v>0</v>
      </c>
      <c r="L70" s="85">
        <f t="shared" si="22"/>
        <v>0</v>
      </c>
      <c r="M70" s="85">
        <f t="shared" si="22"/>
        <v>0</v>
      </c>
      <c r="N70" s="84">
        <f t="shared" si="22"/>
        <v>0</v>
      </c>
      <c r="O70" s="235">
        <f t="shared" si="22"/>
        <v>12</v>
      </c>
      <c r="P70" s="258">
        <f t="shared" si="22"/>
        <v>60</v>
      </c>
      <c r="Q70" s="85">
        <f t="shared" si="22"/>
        <v>0</v>
      </c>
      <c r="R70" s="85">
        <f t="shared" si="22"/>
        <v>30</v>
      </c>
      <c r="S70" s="85">
        <f t="shared" si="22"/>
        <v>30</v>
      </c>
      <c r="T70" s="85">
        <f t="shared" si="22"/>
        <v>0</v>
      </c>
      <c r="U70" s="85">
        <f t="shared" si="22"/>
        <v>0</v>
      </c>
      <c r="V70" s="85">
        <f t="shared" si="22"/>
        <v>0</v>
      </c>
      <c r="W70" s="84">
        <f t="shared" si="22"/>
        <v>0</v>
      </c>
      <c r="X70" s="430">
        <f t="shared" si="22"/>
        <v>0</v>
      </c>
      <c r="Y70" s="431">
        <f t="shared" si="22"/>
        <v>30</v>
      </c>
      <c r="Z70" s="431">
        <f t="shared" si="22"/>
        <v>30</v>
      </c>
      <c r="AA70" s="432">
        <f t="shared" si="22"/>
        <v>30</v>
      </c>
      <c r="AB70" s="430">
        <f t="shared" si="22"/>
        <v>0</v>
      </c>
      <c r="AC70" s="431">
        <f t="shared" si="22"/>
        <v>0</v>
      </c>
      <c r="AD70" s="431">
        <f t="shared" si="22"/>
        <v>30</v>
      </c>
      <c r="AE70" s="432">
        <f t="shared" si="22"/>
        <v>0</v>
      </c>
      <c r="AF70" s="430">
        <f t="shared" si="22"/>
        <v>0</v>
      </c>
      <c r="AG70" s="431">
        <f t="shared" si="22"/>
        <v>0</v>
      </c>
      <c r="AH70" s="431">
        <f t="shared" si="22"/>
        <v>0</v>
      </c>
      <c r="AI70" s="432">
        <f t="shared" si="22"/>
        <v>0</v>
      </c>
      <c r="AJ70" s="430">
        <f t="shared" si="22"/>
        <v>0</v>
      </c>
      <c r="AK70" s="431">
        <f t="shared" si="22"/>
        <v>0</v>
      </c>
      <c r="AL70" s="431">
        <f t="shared" si="22"/>
        <v>0</v>
      </c>
      <c r="AM70" s="432">
        <f t="shared" si="22"/>
        <v>0</v>
      </c>
      <c r="AN70" s="430">
        <f t="shared" si="22"/>
        <v>0</v>
      </c>
      <c r="AO70" s="431">
        <f t="shared" si="22"/>
        <v>0</v>
      </c>
      <c r="AP70" s="431">
        <f t="shared" si="22"/>
        <v>0</v>
      </c>
      <c r="AQ70" s="431">
        <f t="shared" si="22"/>
        <v>0</v>
      </c>
    </row>
    <row r="71" spans="1:65" s="3" customFormat="1" ht="19.899999999999999" customHeight="1" thickTop="1" x14ac:dyDescent="0.2">
      <c r="A71" s="196" t="s">
        <v>83</v>
      </c>
      <c r="B71" s="33"/>
      <c r="C71" s="110"/>
      <c r="D71" s="226"/>
      <c r="E71" s="305"/>
      <c r="F71" s="306"/>
      <c r="G71" s="306"/>
      <c r="H71" s="306"/>
      <c r="I71" s="306"/>
      <c r="J71" s="306"/>
      <c r="K71" s="306"/>
      <c r="L71" s="306"/>
      <c r="M71" s="306"/>
      <c r="N71" s="306"/>
      <c r="O71" s="222"/>
      <c r="P71" s="41"/>
      <c r="Q71" s="49"/>
      <c r="R71" s="43"/>
      <c r="S71" s="42"/>
      <c r="T71" s="42"/>
      <c r="U71" s="49"/>
      <c r="V71" s="49"/>
      <c r="W71" s="51"/>
      <c r="X71" s="390"/>
      <c r="Y71" s="211"/>
      <c r="Z71" s="211"/>
      <c r="AA71" s="389"/>
      <c r="AB71" s="157"/>
      <c r="AC71" s="156"/>
      <c r="AD71" s="156"/>
      <c r="AE71" s="289"/>
      <c r="AF71" s="157"/>
      <c r="AG71" s="156"/>
      <c r="AH71" s="211"/>
      <c r="AI71" s="389"/>
      <c r="AJ71" s="390"/>
      <c r="AK71" s="211"/>
      <c r="AL71" s="211"/>
      <c r="AM71" s="389"/>
      <c r="AN71" s="390"/>
      <c r="AO71" s="211"/>
      <c r="AP71" s="211"/>
      <c r="AQ71" s="211"/>
    </row>
    <row r="72" spans="1:65" s="3" customFormat="1" ht="13.15" customHeight="1" x14ac:dyDescent="0.2">
      <c r="A72" s="192" t="s">
        <v>34</v>
      </c>
      <c r="B72" s="43"/>
      <c r="C72" s="218" t="s">
        <v>62</v>
      </c>
      <c r="D72" s="226">
        <v>20</v>
      </c>
      <c r="E72" s="33"/>
      <c r="F72" s="33">
        <v>3</v>
      </c>
      <c r="G72" s="33"/>
      <c r="H72" s="33"/>
      <c r="I72" s="33"/>
      <c r="J72" s="33"/>
      <c r="K72" s="33"/>
      <c r="L72" s="33"/>
      <c r="M72" s="33"/>
      <c r="N72" s="110"/>
      <c r="O72" s="222">
        <f t="shared" ref="O72:O75" si="23">SUM(E72:N72)</f>
        <v>3</v>
      </c>
      <c r="P72" s="41">
        <v>20</v>
      </c>
      <c r="Q72" s="49"/>
      <c r="R72" s="43"/>
      <c r="S72" s="42"/>
      <c r="T72" s="42"/>
      <c r="U72" s="49"/>
      <c r="V72" s="49"/>
      <c r="W72" s="51"/>
      <c r="X72" s="390"/>
      <c r="Y72" s="211"/>
      <c r="Z72" s="156">
        <v>20</v>
      </c>
      <c r="AA72" s="289"/>
      <c r="AB72" s="382"/>
      <c r="AC72" s="383"/>
      <c r="AD72" s="383"/>
      <c r="AE72" s="411"/>
      <c r="AF72" s="382"/>
      <c r="AG72" s="383"/>
      <c r="AH72" s="384"/>
      <c r="AI72" s="385"/>
      <c r="AJ72" s="386"/>
      <c r="AK72" s="384"/>
      <c r="AL72" s="384"/>
      <c r="AM72" s="385"/>
      <c r="AN72" s="386"/>
      <c r="AO72" s="384"/>
      <c r="AP72" s="384"/>
      <c r="AQ72" s="384"/>
    </row>
    <row r="73" spans="1:65" customFormat="1" ht="13.15" customHeight="1" x14ac:dyDescent="0.2">
      <c r="A73" s="199" t="s">
        <v>114</v>
      </c>
      <c r="B73" s="43"/>
      <c r="C73" s="218" t="s">
        <v>61</v>
      </c>
      <c r="D73" s="226">
        <v>30</v>
      </c>
      <c r="E73" s="33"/>
      <c r="F73" s="33">
        <v>3</v>
      </c>
      <c r="G73" s="33"/>
      <c r="H73" s="33"/>
      <c r="I73" s="33"/>
      <c r="J73" s="33"/>
      <c r="K73" s="33"/>
      <c r="L73" s="33"/>
      <c r="M73" s="33"/>
      <c r="N73" s="110"/>
      <c r="O73" s="222">
        <f t="shared" si="23"/>
        <v>3</v>
      </c>
      <c r="P73" s="41">
        <v>30</v>
      </c>
      <c r="Q73" s="49"/>
      <c r="R73" s="43"/>
      <c r="S73" s="42"/>
      <c r="T73" s="18"/>
      <c r="U73" s="17"/>
      <c r="V73" s="17"/>
      <c r="W73" s="29"/>
      <c r="X73" s="386"/>
      <c r="Y73" s="384"/>
      <c r="Z73" s="383">
        <v>30</v>
      </c>
      <c r="AA73" s="411"/>
      <c r="AB73" s="382"/>
      <c r="AC73" s="383"/>
      <c r="AD73" s="383"/>
      <c r="AE73" s="411"/>
      <c r="AF73" s="382"/>
      <c r="AG73" s="383"/>
      <c r="AH73" s="384"/>
      <c r="AI73" s="385"/>
      <c r="AJ73" s="386"/>
      <c r="AK73" s="384"/>
      <c r="AL73" s="384"/>
      <c r="AM73" s="385"/>
      <c r="AN73" s="386"/>
      <c r="AO73" s="384"/>
      <c r="AP73" s="384"/>
      <c r="AQ73" s="384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1:65" s="3" customFormat="1" ht="13.15" customHeight="1" x14ac:dyDescent="0.2">
      <c r="A74" s="193" t="s">
        <v>67</v>
      </c>
      <c r="B74" s="43"/>
      <c r="C74" s="218" t="s">
        <v>62</v>
      </c>
      <c r="D74" s="226">
        <v>30</v>
      </c>
      <c r="E74" s="33"/>
      <c r="F74" s="33">
        <v>3</v>
      </c>
      <c r="G74" s="33"/>
      <c r="H74" s="33"/>
      <c r="I74" s="33"/>
      <c r="J74" s="33"/>
      <c r="K74" s="33"/>
      <c r="L74" s="33"/>
      <c r="M74" s="33"/>
      <c r="N74" s="110"/>
      <c r="O74" s="222">
        <f t="shared" si="23"/>
        <v>3</v>
      </c>
      <c r="P74" s="41">
        <v>30</v>
      </c>
      <c r="Q74" s="76"/>
      <c r="R74" s="76"/>
      <c r="S74" s="42"/>
      <c r="T74" s="42"/>
      <c r="U74" s="49"/>
      <c r="V74" s="49"/>
      <c r="W74" s="51"/>
      <c r="X74" s="390"/>
      <c r="Y74" s="211"/>
      <c r="Z74" s="211">
        <v>30</v>
      </c>
      <c r="AA74" s="389"/>
      <c r="AB74" s="157"/>
      <c r="AC74" s="156"/>
      <c r="AD74" s="156"/>
      <c r="AE74" s="289"/>
      <c r="AF74" s="157"/>
      <c r="AG74" s="156"/>
      <c r="AH74" s="384"/>
      <c r="AI74" s="385"/>
      <c r="AJ74" s="386"/>
      <c r="AK74" s="384"/>
      <c r="AL74" s="384"/>
      <c r="AM74" s="385"/>
      <c r="AN74" s="386"/>
      <c r="AO74" s="384"/>
      <c r="AP74" s="384"/>
      <c r="AQ74" s="384"/>
    </row>
    <row r="75" spans="1:65" s="3" customFormat="1" ht="13.15" customHeight="1" thickBot="1" x14ac:dyDescent="0.25">
      <c r="A75" s="193" t="s">
        <v>42</v>
      </c>
      <c r="B75" s="33" t="s">
        <v>61</v>
      </c>
      <c r="C75" s="110"/>
      <c r="D75" s="226">
        <v>30</v>
      </c>
      <c r="E75" s="99"/>
      <c r="F75" s="99"/>
      <c r="G75" s="99">
        <v>3</v>
      </c>
      <c r="H75" s="99"/>
      <c r="I75" s="99"/>
      <c r="J75" s="99"/>
      <c r="K75" s="99"/>
      <c r="L75" s="99"/>
      <c r="M75" s="99"/>
      <c r="N75" s="280"/>
      <c r="O75" s="222">
        <f t="shared" si="23"/>
        <v>3</v>
      </c>
      <c r="P75" s="41">
        <v>30</v>
      </c>
      <c r="Q75" s="49"/>
      <c r="R75" s="76"/>
      <c r="S75" s="42"/>
      <c r="T75" s="42"/>
      <c r="U75" s="49"/>
      <c r="V75" s="49"/>
      <c r="W75" s="51"/>
      <c r="X75" s="390"/>
      <c r="Y75" s="211"/>
      <c r="Z75" s="156"/>
      <c r="AA75" s="289"/>
      <c r="AB75" s="157">
        <v>30</v>
      </c>
      <c r="AC75" s="383"/>
      <c r="AD75" s="383"/>
      <c r="AE75" s="411"/>
      <c r="AF75" s="382"/>
      <c r="AG75" s="383"/>
      <c r="AH75" s="384"/>
      <c r="AI75" s="385"/>
      <c r="AJ75" s="386"/>
      <c r="AK75" s="384"/>
      <c r="AL75" s="384"/>
      <c r="AM75" s="385"/>
      <c r="AN75" s="386"/>
      <c r="AO75" s="384"/>
      <c r="AP75" s="384"/>
      <c r="AQ75" s="384"/>
    </row>
    <row r="76" spans="1:65" s="3" customFormat="1" ht="22.15" customHeight="1" thickTop="1" thickBot="1" x14ac:dyDescent="0.25">
      <c r="A76" s="186" t="s">
        <v>115</v>
      </c>
      <c r="B76" s="345" t="s">
        <v>118</v>
      </c>
      <c r="C76" s="346" t="s">
        <v>247</v>
      </c>
      <c r="D76" s="235">
        <f>SUM(D72:D75)</f>
        <v>110</v>
      </c>
      <c r="E76" s="258">
        <f>SUM(E72:E75)</f>
        <v>0</v>
      </c>
      <c r="F76" s="85">
        <f t="shared" ref="F76:N76" si="24">SUM(F72:F75)</f>
        <v>9</v>
      </c>
      <c r="G76" s="85">
        <f t="shared" si="24"/>
        <v>3</v>
      </c>
      <c r="H76" s="85">
        <f t="shared" si="24"/>
        <v>0</v>
      </c>
      <c r="I76" s="85">
        <f t="shared" si="24"/>
        <v>0</v>
      </c>
      <c r="J76" s="85">
        <f t="shared" si="24"/>
        <v>0</v>
      </c>
      <c r="K76" s="85">
        <f t="shared" si="24"/>
        <v>0</v>
      </c>
      <c r="L76" s="85">
        <f t="shared" si="24"/>
        <v>0</v>
      </c>
      <c r="M76" s="85">
        <f t="shared" si="24"/>
        <v>0</v>
      </c>
      <c r="N76" s="84">
        <f t="shared" si="24"/>
        <v>0</v>
      </c>
      <c r="O76" s="235">
        <f>SUM(O72:O75)</f>
        <v>12</v>
      </c>
      <c r="P76" s="258">
        <f t="shared" ref="P76:AQ76" si="25">SUM(P72:P75)</f>
        <v>110</v>
      </c>
      <c r="Q76" s="85">
        <f t="shared" si="25"/>
        <v>0</v>
      </c>
      <c r="R76" s="85">
        <f t="shared" si="25"/>
        <v>0</v>
      </c>
      <c r="S76" s="85">
        <f t="shared" si="25"/>
        <v>0</v>
      </c>
      <c r="T76" s="85">
        <f t="shared" si="25"/>
        <v>0</v>
      </c>
      <c r="U76" s="85">
        <f t="shared" si="25"/>
        <v>0</v>
      </c>
      <c r="V76" s="85">
        <f t="shared" si="25"/>
        <v>0</v>
      </c>
      <c r="W76" s="84">
        <f t="shared" si="25"/>
        <v>0</v>
      </c>
      <c r="X76" s="430">
        <f t="shared" si="25"/>
        <v>0</v>
      </c>
      <c r="Y76" s="431">
        <f t="shared" si="25"/>
        <v>0</v>
      </c>
      <c r="Z76" s="431">
        <f t="shared" si="25"/>
        <v>80</v>
      </c>
      <c r="AA76" s="432">
        <f t="shared" si="25"/>
        <v>0</v>
      </c>
      <c r="AB76" s="430">
        <f t="shared" si="25"/>
        <v>30</v>
      </c>
      <c r="AC76" s="431">
        <f t="shared" si="25"/>
        <v>0</v>
      </c>
      <c r="AD76" s="431">
        <f t="shared" si="25"/>
        <v>0</v>
      </c>
      <c r="AE76" s="432">
        <f t="shared" si="25"/>
        <v>0</v>
      </c>
      <c r="AF76" s="430">
        <f t="shared" si="25"/>
        <v>0</v>
      </c>
      <c r="AG76" s="431">
        <f t="shared" si="25"/>
        <v>0</v>
      </c>
      <c r="AH76" s="431">
        <f t="shared" si="25"/>
        <v>0</v>
      </c>
      <c r="AI76" s="432">
        <f t="shared" si="25"/>
        <v>0</v>
      </c>
      <c r="AJ76" s="430">
        <f t="shared" si="25"/>
        <v>0</v>
      </c>
      <c r="AK76" s="431">
        <f t="shared" si="25"/>
        <v>0</v>
      </c>
      <c r="AL76" s="431">
        <f t="shared" si="25"/>
        <v>0</v>
      </c>
      <c r="AM76" s="432">
        <f t="shared" si="25"/>
        <v>0</v>
      </c>
      <c r="AN76" s="430">
        <f t="shared" si="25"/>
        <v>0</v>
      </c>
      <c r="AO76" s="437">
        <f t="shared" si="25"/>
        <v>0</v>
      </c>
      <c r="AP76" s="437">
        <f t="shared" si="25"/>
        <v>0</v>
      </c>
      <c r="AQ76" s="437">
        <f t="shared" si="25"/>
        <v>0</v>
      </c>
    </row>
    <row r="77" spans="1:65" s="3" customFormat="1" ht="19.899999999999999" customHeight="1" thickTop="1" x14ac:dyDescent="0.2">
      <c r="A77" s="196" t="s">
        <v>84</v>
      </c>
      <c r="B77" s="33"/>
      <c r="C77" s="110"/>
      <c r="D77" s="226"/>
      <c r="E77" s="305"/>
      <c r="F77" s="306"/>
      <c r="G77" s="306"/>
      <c r="H77" s="306"/>
      <c r="I77" s="306"/>
      <c r="J77" s="306"/>
      <c r="K77" s="306"/>
      <c r="L77" s="306"/>
      <c r="M77" s="306"/>
      <c r="N77" s="306"/>
      <c r="O77" s="262"/>
      <c r="P77" s="41"/>
      <c r="Q77" s="49"/>
      <c r="R77" s="43"/>
      <c r="S77" s="42"/>
      <c r="T77" s="42"/>
      <c r="U77" s="49"/>
      <c r="V77" s="49"/>
      <c r="W77" s="51"/>
      <c r="X77" s="390"/>
      <c r="Y77" s="211"/>
      <c r="Z77" s="211"/>
      <c r="AA77" s="389"/>
      <c r="AB77" s="157"/>
      <c r="AC77" s="156"/>
      <c r="AD77" s="156"/>
      <c r="AE77" s="289"/>
      <c r="AF77" s="157"/>
      <c r="AG77" s="156"/>
      <c r="AH77" s="211"/>
      <c r="AI77" s="389"/>
      <c r="AJ77" s="390"/>
      <c r="AK77" s="211"/>
      <c r="AL77" s="211"/>
      <c r="AM77" s="389"/>
      <c r="AN77" s="390"/>
      <c r="AO77" s="211"/>
      <c r="AP77" s="211"/>
      <c r="AQ77" s="211"/>
    </row>
    <row r="78" spans="1:65" s="3" customFormat="1" ht="13.15" customHeight="1" x14ac:dyDescent="0.2">
      <c r="A78" s="192" t="s">
        <v>40</v>
      </c>
      <c r="B78" s="33" t="s">
        <v>62</v>
      </c>
      <c r="C78" s="110"/>
      <c r="D78" s="226">
        <v>30</v>
      </c>
      <c r="E78" s="33"/>
      <c r="F78" s="33"/>
      <c r="G78" s="33">
        <v>3</v>
      </c>
      <c r="H78" s="33"/>
      <c r="I78" s="33"/>
      <c r="J78" s="33"/>
      <c r="K78" s="33"/>
      <c r="L78" s="33"/>
      <c r="M78" s="33"/>
      <c r="N78" s="110"/>
      <c r="O78" s="222">
        <f t="shared" ref="O78:O81" si="26">SUM(E78:N78)</f>
        <v>3</v>
      </c>
      <c r="P78" s="41">
        <v>30</v>
      </c>
      <c r="Q78" s="49"/>
      <c r="R78" s="43"/>
      <c r="S78" s="42"/>
      <c r="T78" s="42"/>
      <c r="U78" s="49"/>
      <c r="V78" s="49"/>
      <c r="W78" s="51"/>
      <c r="X78" s="390"/>
      <c r="Y78" s="211"/>
      <c r="Z78" s="211"/>
      <c r="AA78" s="389"/>
      <c r="AB78" s="157">
        <v>30</v>
      </c>
      <c r="AC78" s="156"/>
      <c r="AD78" s="156"/>
      <c r="AE78" s="289"/>
      <c r="AF78" s="157"/>
      <c r="AG78" s="156"/>
      <c r="AH78" s="211"/>
      <c r="AI78" s="389"/>
      <c r="AJ78" s="390"/>
      <c r="AK78" s="211"/>
      <c r="AL78" s="211"/>
      <c r="AM78" s="389"/>
      <c r="AN78" s="390"/>
      <c r="AO78" s="211"/>
      <c r="AP78" s="211"/>
      <c r="AQ78" s="211"/>
    </row>
    <row r="79" spans="1:65" customFormat="1" ht="13.15" customHeight="1" x14ac:dyDescent="0.2">
      <c r="A79" s="181" t="s">
        <v>33</v>
      </c>
      <c r="B79" s="16"/>
      <c r="C79" s="167" t="s">
        <v>62</v>
      </c>
      <c r="D79" s="228">
        <v>30</v>
      </c>
      <c r="E79" s="33"/>
      <c r="F79" s="33"/>
      <c r="G79" s="33"/>
      <c r="H79" s="33">
        <v>3</v>
      </c>
      <c r="I79" s="33"/>
      <c r="J79" s="33"/>
      <c r="K79" s="33"/>
      <c r="L79" s="33"/>
      <c r="M79" s="33"/>
      <c r="N79" s="110"/>
      <c r="O79" s="222">
        <f t="shared" ref="O79" si="27">SUM(E79:N79)</f>
        <v>3</v>
      </c>
      <c r="P79" s="46">
        <v>30</v>
      </c>
      <c r="Q79" s="17"/>
      <c r="R79" s="16"/>
      <c r="S79" s="18"/>
      <c r="T79" s="18"/>
      <c r="U79" s="17"/>
      <c r="V79" s="17"/>
      <c r="W79" s="29"/>
      <c r="X79" s="386"/>
      <c r="Y79" s="384"/>
      <c r="Z79" s="384"/>
      <c r="AA79" s="385"/>
      <c r="AB79" s="382"/>
      <c r="AC79" s="383"/>
      <c r="AD79" s="383">
        <v>30</v>
      </c>
      <c r="AE79" s="411"/>
      <c r="AF79" s="157"/>
      <c r="AG79" s="156"/>
      <c r="AH79" s="211"/>
      <c r="AI79" s="389"/>
      <c r="AJ79" s="390"/>
      <c r="AK79" s="211"/>
      <c r="AL79" s="211"/>
      <c r="AM79" s="389"/>
      <c r="AN79" s="390"/>
      <c r="AO79" s="211"/>
      <c r="AP79" s="211"/>
      <c r="AQ79" s="211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1:65" s="3" customFormat="1" ht="13.15" customHeight="1" x14ac:dyDescent="0.2">
      <c r="A80" s="193" t="s">
        <v>76</v>
      </c>
      <c r="B80" s="33"/>
      <c r="C80" s="110" t="s">
        <v>62</v>
      </c>
      <c r="D80" s="226">
        <v>30</v>
      </c>
      <c r="E80" s="33"/>
      <c r="F80" s="33"/>
      <c r="G80" s="33"/>
      <c r="H80" s="33"/>
      <c r="I80" s="33"/>
      <c r="J80" s="33">
        <v>3</v>
      </c>
      <c r="K80" s="33"/>
      <c r="L80" s="33"/>
      <c r="M80" s="33"/>
      <c r="N80" s="110"/>
      <c r="O80" s="222">
        <f t="shared" si="26"/>
        <v>3</v>
      </c>
      <c r="P80" s="41"/>
      <c r="Q80" s="49"/>
      <c r="R80" s="43">
        <v>30</v>
      </c>
      <c r="S80" s="42"/>
      <c r="T80" s="42"/>
      <c r="U80" s="49"/>
      <c r="V80" s="49"/>
      <c r="W80" s="51"/>
      <c r="X80" s="390"/>
      <c r="Y80" s="211"/>
      <c r="Z80" s="211"/>
      <c r="AA80" s="389"/>
      <c r="AB80" s="157"/>
      <c r="AC80" s="156"/>
      <c r="AD80" s="156"/>
      <c r="AE80" s="289"/>
      <c r="AF80" s="157"/>
      <c r="AG80" s="156"/>
      <c r="AH80" s="211"/>
      <c r="AI80" s="389">
        <v>30</v>
      </c>
      <c r="AJ80" s="390"/>
      <c r="AK80" s="211"/>
      <c r="AL80" s="211"/>
      <c r="AM80" s="389"/>
      <c r="AN80" s="390"/>
      <c r="AO80" s="211"/>
      <c r="AP80" s="211"/>
      <c r="AQ80" s="211"/>
    </row>
    <row r="81" spans="1:65" s="3" customFormat="1" ht="13.15" customHeight="1" thickBot="1" x14ac:dyDescent="0.25">
      <c r="A81" s="193" t="s">
        <v>41</v>
      </c>
      <c r="B81" s="33"/>
      <c r="C81" s="110" t="s">
        <v>62</v>
      </c>
      <c r="D81" s="226">
        <v>30</v>
      </c>
      <c r="E81" s="99"/>
      <c r="F81" s="99"/>
      <c r="G81" s="99"/>
      <c r="H81" s="99"/>
      <c r="I81" s="99"/>
      <c r="J81" s="99"/>
      <c r="K81" s="99"/>
      <c r="L81" s="99"/>
      <c r="M81" s="99"/>
      <c r="N81" s="280">
        <v>3</v>
      </c>
      <c r="O81" s="222">
        <f t="shared" si="26"/>
        <v>3</v>
      </c>
      <c r="P81" s="41">
        <v>30</v>
      </c>
      <c r="Q81" s="49"/>
      <c r="R81" s="43"/>
      <c r="S81" s="42"/>
      <c r="T81" s="42"/>
      <c r="U81" s="49"/>
      <c r="V81" s="49"/>
      <c r="W81" s="51"/>
      <c r="X81" s="390"/>
      <c r="Y81" s="211"/>
      <c r="Z81" s="211"/>
      <c r="AA81" s="389"/>
      <c r="AB81" s="157"/>
      <c r="AC81" s="156"/>
      <c r="AD81" s="156"/>
      <c r="AE81" s="289"/>
      <c r="AF81" s="157"/>
      <c r="AG81" s="156"/>
      <c r="AH81" s="211"/>
      <c r="AI81" s="389"/>
      <c r="AJ81" s="390"/>
      <c r="AK81" s="211"/>
      <c r="AL81" s="211"/>
      <c r="AM81" s="389"/>
      <c r="AN81" s="390"/>
      <c r="AO81" s="211"/>
      <c r="AP81" s="211">
        <v>30</v>
      </c>
      <c r="AQ81" s="211"/>
    </row>
    <row r="82" spans="1:65" s="3" customFormat="1" ht="18" customHeight="1" thickTop="1" thickBot="1" x14ac:dyDescent="0.25">
      <c r="A82" s="186" t="s">
        <v>115</v>
      </c>
      <c r="B82" s="85" t="s">
        <v>120</v>
      </c>
      <c r="C82" s="88" t="s">
        <v>65</v>
      </c>
      <c r="D82" s="235">
        <f>SUM(D78:D81)</f>
        <v>120</v>
      </c>
      <c r="E82" s="258">
        <f>SUM(E78:E81)</f>
        <v>0</v>
      </c>
      <c r="F82" s="85">
        <f t="shared" ref="F82:N82" si="28">SUM(F78:F81)</f>
        <v>0</v>
      </c>
      <c r="G82" s="85">
        <f t="shared" si="28"/>
        <v>3</v>
      </c>
      <c r="H82" s="85">
        <f t="shared" si="28"/>
        <v>3</v>
      </c>
      <c r="I82" s="85">
        <f t="shared" si="28"/>
        <v>0</v>
      </c>
      <c r="J82" s="85">
        <f t="shared" si="28"/>
        <v>3</v>
      </c>
      <c r="K82" s="85">
        <f t="shared" si="28"/>
        <v>0</v>
      </c>
      <c r="L82" s="85">
        <f t="shared" si="28"/>
        <v>0</v>
      </c>
      <c r="M82" s="85">
        <f t="shared" si="28"/>
        <v>0</v>
      </c>
      <c r="N82" s="84">
        <f t="shared" si="28"/>
        <v>3</v>
      </c>
      <c r="O82" s="235">
        <f>SUM(O78:O81)</f>
        <v>12</v>
      </c>
      <c r="P82" s="258">
        <f t="shared" ref="P82" si="29">SUM(P78:P81)</f>
        <v>90</v>
      </c>
      <c r="Q82" s="85">
        <f t="shared" ref="Q82" si="30">SUM(Q78:Q81)</f>
        <v>0</v>
      </c>
      <c r="R82" s="85">
        <f t="shared" ref="R82" si="31">SUM(R78:R81)</f>
        <v>30</v>
      </c>
      <c r="S82" s="85">
        <f t="shared" ref="S82" si="32">SUM(S78:S81)</f>
        <v>0</v>
      </c>
      <c r="T82" s="85">
        <f t="shared" ref="T82" si="33">SUM(T78:T81)</f>
        <v>0</v>
      </c>
      <c r="U82" s="85">
        <f t="shared" ref="U82" si="34">SUM(U78:U81)</f>
        <v>0</v>
      </c>
      <c r="V82" s="85">
        <f t="shared" ref="V82" si="35">SUM(V78:V81)</f>
        <v>0</v>
      </c>
      <c r="W82" s="84">
        <f t="shared" ref="W82" si="36">SUM(W78:W81)</f>
        <v>0</v>
      </c>
      <c r="X82" s="430">
        <f t="shared" ref="X82" si="37">SUM(X78:X81)</f>
        <v>0</v>
      </c>
      <c r="Y82" s="431">
        <f t="shared" ref="Y82" si="38">SUM(Y78:Y81)</f>
        <v>0</v>
      </c>
      <c r="Z82" s="431">
        <f t="shared" ref="Z82" si="39">SUM(Z78:Z81)</f>
        <v>0</v>
      </c>
      <c r="AA82" s="432">
        <f t="shared" ref="AA82" si="40">SUM(AA78:AA81)</f>
        <v>0</v>
      </c>
      <c r="AB82" s="430">
        <f t="shared" ref="AB82" si="41">SUM(AB78:AB81)</f>
        <v>30</v>
      </c>
      <c r="AC82" s="431">
        <f t="shared" ref="AC82" si="42">SUM(AC78:AC81)</f>
        <v>0</v>
      </c>
      <c r="AD82" s="431">
        <f t="shared" ref="AD82" si="43">SUM(AD78:AD81)</f>
        <v>30</v>
      </c>
      <c r="AE82" s="432">
        <f t="shared" ref="AE82" si="44">SUM(AE78:AE81)</f>
        <v>0</v>
      </c>
      <c r="AF82" s="430">
        <f t="shared" ref="AF82" si="45">SUM(AF78:AF81)</f>
        <v>0</v>
      </c>
      <c r="AG82" s="431">
        <f t="shared" ref="AG82" si="46">SUM(AG78:AG81)</f>
        <v>0</v>
      </c>
      <c r="AH82" s="431">
        <f t="shared" ref="AH82" si="47">SUM(AH78:AH81)</f>
        <v>0</v>
      </c>
      <c r="AI82" s="432">
        <f t="shared" ref="AI82" si="48">SUM(AI78:AI81)</f>
        <v>30</v>
      </c>
      <c r="AJ82" s="430">
        <f t="shared" ref="AJ82" si="49">SUM(AJ78:AJ81)</f>
        <v>0</v>
      </c>
      <c r="AK82" s="431">
        <f t="shared" ref="AK82" si="50">SUM(AK78:AK81)</f>
        <v>0</v>
      </c>
      <c r="AL82" s="431">
        <f t="shared" ref="AL82" si="51">SUM(AL78:AL81)</f>
        <v>0</v>
      </c>
      <c r="AM82" s="432">
        <f t="shared" ref="AM82" si="52">SUM(AM78:AM81)</f>
        <v>0</v>
      </c>
      <c r="AN82" s="430">
        <f t="shared" ref="AN82" si="53">SUM(AN78:AN81)</f>
        <v>0</v>
      </c>
      <c r="AO82" s="437">
        <f t="shared" ref="AO82" si="54">SUM(AO78:AO81)</f>
        <v>0</v>
      </c>
      <c r="AP82" s="437">
        <f t="shared" ref="AP82" si="55">SUM(AP78:AP81)</f>
        <v>30</v>
      </c>
      <c r="AQ82" s="437">
        <f t="shared" ref="AQ82" si="56">SUM(AQ78:AQ81)</f>
        <v>0</v>
      </c>
    </row>
    <row r="83" spans="1:65" s="3" customFormat="1" ht="13.15" customHeight="1" thickTop="1" x14ac:dyDescent="0.2">
      <c r="A83" s="196" t="s">
        <v>85</v>
      </c>
      <c r="B83" s="33"/>
      <c r="C83" s="110"/>
      <c r="D83" s="226"/>
      <c r="E83" s="305"/>
      <c r="F83" s="306"/>
      <c r="G83" s="306"/>
      <c r="H83" s="306"/>
      <c r="I83" s="306"/>
      <c r="J83" s="306"/>
      <c r="K83" s="306"/>
      <c r="L83" s="306"/>
      <c r="M83" s="306"/>
      <c r="N83" s="306"/>
      <c r="O83" s="262"/>
      <c r="P83" s="41"/>
      <c r="Q83" s="49"/>
      <c r="R83" s="43"/>
      <c r="S83" s="42"/>
      <c r="T83" s="42"/>
      <c r="U83" s="49"/>
      <c r="V83" s="49"/>
      <c r="W83" s="51"/>
      <c r="X83" s="390"/>
      <c r="Y83" s="211"/>
      <c r="Z83" s="211"/>
      <c r="AA83" s="389"/>
      <c r="AB83" s="157"/>
      <c r="AC83" s="156"/>
      <c r="AD83" s="156"/>
      <c r="AE83" s="289"/>
      <c r="AF83" s="157"/>
      <c r="AG83" s="156"/>
      <c r="AH83" s="211"/>
      <c r="AI83" s="389"/>
      <c r="AJ83" s="390"/>
      <c r="AK83" s="211"/>
      <c r="AL83" s="211"/>
      <c r="AM83" s="389"/>
      <c r="AN83" s="390"/>
      <c r="AO83" s="211"/>
      <c r="AP83" s="211"/>
      <c r="AQ83" s="211"/>
    </row>
    <row r="84" spans="1:65" s="3" customFormat="1" ht="13.15" customHeight="1" x14ac:dyDescent="0.2">
      <c r="A84" s="193" t="s">
        <v>292</v>
      </c>
      <c r="B84" s="33" t="s">
        <v>62</v>
      </c>
      <c r="C84" s="110"/>
      <c r="D84" s="226">
        <v>20</v>
      </c>
      <c r="E84" s="290"/>
      <c r="F84" s="65"/>
      <c r="G84" s="65">
        <v>1</v>
      </c>
      <c r="H84" s="65"/>
      <c r="I84" s="65"/>
      <c r="J84" s="65"/>
      <c r="K84" s="65"/>
      <c r="L84" s="65"/>
      <c r="M84" s="65"/>
      <c r="N84" s="109"/>
      <c r="O84" s="262">
        <f t="shared" ref="O84:O85" si="57">SUM(E84:N84)</f>
        <v>1</v>
      </c>
      <c r="P84" s="41">
        <v>20</v>
      </c>
      <c r="Q84" s="49"/>
      <c r="R84" s="43"/>
      <c r="S84" s="42"/>
      <c r="T84" s="42"/>
      <c r="U84" s="49"/>
      <c r="V84" s="49"/>
      <c r="W84" s="51"/>
      <c r="X84" s="390"/>
      <c r="Y84" s="211"/>
      <c r="Z84" s="211"/>
      <c r="AA84" s="389"/>
      <c r="AB84" s="157">
        <v>20</v>
      </c>
      <c r="AC84" s="156"/>
      <c r="AD84" s="156"/>
      <c r="AE84" s="289"/>
      <c r="AF84" s="382"/>
      <c r="AG84" s="383"/>
      <c r="AH84" s="384"/>
      <c r="AI84" s="385"/>
      <c r="AJ84" s="386"/>
      <c r="AK84" s="384"/>
      <c r="AL84" s="384"/>
      <c r="AM84" s="385"/>
      <c r="AN84" s="386"/>
      <c r="AO84" s="384"/>
      <c r="AP84" s="384"/>
      <c r="AQ84" s="384"/>
    </row>
    <row r="85" spans="1:65" customFormat="1" ht="13.15" customHeight="1" x14ac:dyDescent="0.2">
      <c r="A85" s="193" t="s">
        <v>293</v>
      </c>
      <c r="B85" s="33"/>
      <c r="C85" s="110" t="s">
        <v>61</v>
      </c>
      <c r="D85" s="226">
        <v>10</v>
      </c>
      <c r="E85" s="288"/>
      <c r="F85" s="33"/>
      <c r="G85" s="33"/>
      <c r="H85" s="33">
        <v>3</v>
      </c>
      <c r="I85" s="33"/>
      <c r="J85" s="33"/>
      <c r="K85" s="33"/>
      <c r="L85" s="33"/>
      <c r="M85" s="33"/>
      <c r="N85" s="110"/>
      <c r="O85" s="262">
        <f t="shared" si="57"/>
        <v>3</v>
      </c>
      <c r="P85" s="41">
        <v>10</v>
      </c>
      <c r="Q85" s="49"/>
      <c r="R85" s="43"/>
      <c r="S85" s="42"/>
      <c r="T85" s="42"/>
      <c r="U85" s="49"/>
      <c r="V85" s="49"/>
      <c r="W85" s="51"/>
      <c r="X85" s="390"/>
      <c r="Y85" s="211"/>
      <c r="Z85" s="211"/>
      <c r="AA85" s="389"/>
      <c r="AB85" s="157"/>
      <c r="AC85" s="156"/>
      <c r="AD85" s="156">
        <v>10</v>
      </c>
      <c r="AE85" s="289"/>
      <c r="AF85" s="382"/>
      <c r="AG85" s="383"/>
      <c r="AH85" s="384"/>
      <c r="AI85" s="385"/>
      <c r="AJ85" s="386"/>
      <c r="AK85" s="384"/>
      <c r="AL85" s="384"/>
      <c r="AM85" s="385"/>
      <c r="AN85" s="386"/>
      <c r="AO85" s="384"/>
      <c r="AP85" s="384"/>
      <c r="AQ85" s="384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1:65" s="3" customFormat="1" ht="13.15" customHeight="1" thickBot="1" x14ac:dyDescent="0.25">
      <c r="A86" s="192" t="s">
        <v>178</v>
      </c>
      <c r="B86" s="212"/>
      <c r="C86" s="219" t="s">
        <v>62</v>
      </c>
      <c r="D86" s="229">
        <v>30</v>
      </c>
      <c r="E86" s="164"/>
      <c r="F86" s="164"/>
      <c r="G86" s="164"/>
      <c r="H86" s="164">
        <v>4</v>
      </c>
      <c r="I86" s="164"/>
      <c r="J86" s="164"/>
      <c r="K86" s="164"/>
      <c r="L86" s="164"/>
      <c r="M86" s="164"/>
      <c r="N86" s="324"/>
      <c r="O86" s="222">
        <f>SUM(E86:N86)</f>
        <v>4</v>
      </c>
      <c r="P86" s="41"/>
      <c r="Q86" s="49"/>
      <c r="R86" s="43">
        <v>30</v>
      </c>
      <c r="S86" s="42"/>
      <c r="T86" s="42"/>
      <c r="U86" s="49"/>
      <c r="V86" s="49"/>
      <c r="W86" s="51"/>
      <c r="X86" s="390"/>
      <c r="Y86" s="211"/>
      <c r="Z86" s="211"/>
      <c r="AA86" s="389"/>
      <c r="AB86" s="157"/>
      <c r="AC86" s="156"/>
      <c r="AD86" s="156"/>
      <c r="AE86" s="289">
        <v>30</v>
      </c>
      <c r="AF86" s="382"/>
      <c r="AG86" s="383"/>
      <c r="AH86" s="384"/>
      <c r="AI86" s="385"/>
      <c r="AJ86" s="386"/>
      <c r="AK86" s="384"/>
      <c r="AL86" s="384"/>
      <c r="AM86" s="385"/>
      <c r="AN86" s="386"/>
      <c r="AO86" s="384"/>
      <c r="AP86" s="384"/>
      <c r="AQ86" s="384"/>
    </row>
    <row r="87" spans="1:65" s="3" customFormat="1" ht="22.15" customHeight="1" thickTop="1" thickBot="1" x14ac:dyDescent="0.25">
      <c r="A87" s="186" t="s">
        <v>115</v>
      </c>
      <c r="B87" s="345" t="s">
        <v>120</v>
      </c>
      <c r="C87" s="346" t="s">
        <v>249</v>
      </c>
      <c r="D87" s="235">
        <f>SUM(D84:D86)</f>
        <v>60</v>
      </c>
      <c r="E87" s="258">
        <f>SUM(E84:E86)</f>
        <v>0</v>
      </c>
      <c r="F87" s="85">
        <f>SUM(F84:F86)</f>
        <v>0</v>
      </c>
      <c r="G87" s="85">
        <f>SUM(G84:G86)</f>
        <v>1</v>
      </c>
      <c r="H87" s="85">
        <f>SUM(H84:H86)</f>
        <v>7</v>
      </c>
      <c r="I87" s="85">
        <f t="shared" ref="I87:M87" si="58">SUM(I84:I86)</f>
        <v>0</v>
      </c>
      <c r="J87" s="85">
        <f t="shared" si="58"/>
        <v>0</v>
      </c>
      <c r="K87" s="85">
        <f t="shared" si="58"/>
        <v>0</v>
      </c>
      <c r="L87" s="85">
        <f t="shared" si="58"/>
        <v>0</v>
      </c>
      <c r="M87" s="85">
        <f t="shared" si="58"/>
        <v>0</v>
      </c>
      <c r="N87" s="84">
        <f>SUM(N84:N86)</f>
        <v>0</v>
      </c>
      <c r="O87" s="235">
        <f>SUM(O84:O86)</f>
        <v>8</v>
      </c>
      <c r="P87" s="258">
        <f>SUM(P84:P86)</f>
        <v>30</v>
      </c>
      <c r="Q87" s="85">
        <f>SUM(Q84:Q86)</f>
        <v>0</v>
      </c>
      <c r="R87" s="85">
        <f>SUM(R84:R86)</f>
        <v>30</v>
      </c>
      <c r="S87" s="85">
        <f t="shared" ref="S87:V87" si="59">SUM(S84:S86)</f>
        <v>0</v>
      </c>
      <c r="T87" s="85">
        <f t="shared" si="59"/>
        <v>0</v>
      </c>
      <c r="U87" s="85">
        <f t="shared" si="59"/>
        <v>0</v>
      </c>
      <c r="V87" s="85">
        <f t="shared" si="59"/>
        <v>0</v>
      </c>
      <c r="W87" s="84">
        <f>SUM(W84:W86)</f>
        <v>0</v>
      </c>
      <c r="X87" s="430">
        <f>SUM(X84:X86)</f>
        <v>0</v>
      </c>
      <c r="Y87" s="431">
        <f t="shared" ref="Y87:Z87" si="60">SUM(Y84:Y86)</f>
        <v>0</v>
      </c>
      <c r="Z87" s="431">
        <f t="shared" si="60"/>
        <v>0</v>
      </c>
      <c r="AA87" s="432">
        <f>SUM(AA84:AA86)</f>
        <v>0</v>
      </c>
      <c r="AB87" s="430">
        <f>SUM(AB84:AB86)</f>
        <v>20</v>
      </c>
      <c r="AC87" s="431">
        <f t="shared" ref="AC87:AD87" si="61">SUM(AC84:AC86)</f>
        <v>0</v>
      </c>
      <c r="AD87" s="431">
        <f t="shared" si="61"/>
        <v>10</v>
      </c>
      <c r="AE87" s="432">
        <f>SUM(AE84:AE86)</f>
        <v>30</v>
      </c>
      <c r="AF87" s="430">
        <f>SUM(AF84:AF86)</f>
        <v>0</v>
      </c>
      <c r="AG87" s="431">
        <f t="shared" ref="AG87:AH87" si="62">SUM(AG84:AG86)</f>
        <v>0</v>
      </c>
      <c r="AH87" s="431">
        <f t="shared" si="62"/>
        <v>0</v>
      </c>
      <c r="AI87" s="432">
        <f>SUM(AI84:AI86)</f>
        <v>0</v>
      </c>
      <c r="AJ87" s="430">
        <f>SUM(AJ84:AJ86)</f>
        <v>0</v>
      </c>
      <c r="AK87" s="431">
        <f t="shared" ref="AK87:AL87" si="63">SUM(AK84:AK86)</f>
        <v>0</v>
      </c>
      <c r="AL87" s="431">
        <f t="shared" si="63"/>
        <v>0</v>
      </c>
      <c r="AM87" s="432">
        <f>SUM(AM84:AM86)</f>
        <v>0</v>
      </c>
      <c r="AN87" s="430">
        <f>SUM(AN84:AN86)</f>
        <v>0</v>
      </c>
      <c r="AO87" s="431">
        <f t="shared" ref="AO87:AP87" si="64">SUM(AO84:AO86)</f>
        <v>0</v>
      </c>
      <c r="AP87" s="431">
        <f t="shared" si="64"/>
        <v>0</v>
      </c>
      <c r="AQ87" s="431">
        <f>SUM(AQ84:AQ86)</f>
        <v>0</v>
      </c>
    </row>
    <row r="88" spans="1:65" s="3" customFormat="1" ht="13.15" customHeight="1" thickTop="1" x14ac:dyDescent="0.2">
      <c r="A88" s="194" t="s">
        <v>86</v>
      </c>
      <c r="B88" s="33"/>
      <c r="C88" s="110"/>
      <c r="D88" s="226"/>
      <c r="E88" s="305"/>
      <c r="F88" s="306"/>
      <c r="G88" s="306"/>
      <c r="H88" s="306"/>
      <c r="I88" s="306"/>
      <c r="J88" s="306"/>
      <c r="K88" s="306"/>
      <c r="L88" s="306"/>
      <c r="M88" s="306"/>
      <c r="N88" s="306"/>
      <c r="O88" s="262"/>
      <c r="P88" s="41"/>
      <c r="Q88" s="49"/>
      <c r="R88" s="43"/>
      <c r="S88" s="42"/>
      <c r="T88" s="42"/>
      <c r="U88" s="49"/>
      <c r="V88" s="49"/>
      <c r="W88" s="51"/>
      <c r="X88" s="390"/>
      <c r="Y88" s="211"/>
      <c r="Z88" s="211"/>
      <c r="AA88" s="389"/>
      <c r="AB88" s="157"/>
      <c r="AC88" s="156"/>
      <c r="AD88" s="156"/>
      <c r="AE88" s="289"/>
      <c r="AF88" s="157"/>
      <c r="AG88" s="156"/>
      <c r="AH88" s="211"/>
      <c r="AI88" s="389"/>
      <c r="AJ88" s="390"/>
      <c r="AK88" s="211"/>
      <c r="AL88" s="211"/>
      <c r="AM88" s="389"/>
      <c r="AN88" s="390"/>
      <c r="AO88" s="211"/>
      <c r="AP88" s="211"/>
      <c r="AQ88" s="211"/>
    </row>
    <row r="89" spans="1:65" s="3" customFormat="1" ht="13.15" customHeight="1" x14ac:dyDescent="0.2">
      <c r="A89" s="192" t="s">
        <v>179</v>
      </c>
      <c r="B89" s="33" t="s">
        <v>61</v>
      </c>
      <c r="C89" s="110"/>
      <c r="D89" s="226">
        <v>30</v>
      </c>
      <c r="E89" s="288"/>
      <c r="F89" s="33"/>
      <c r="G89" s="33">
        <v>4</v>
      </c>
      <c r="H89" s="33"/>
      <c r="I89" s="33"/>
      <c r="J89" s="33"/>
      <c r="K89" s="33"/>
      <c r="L89" s="33"/>
      <c r="M89" s="33"/>
      <c r="N89" s="110"/>
      <c r="O89" s="262">
        <f t="shared" ref="O89" si="65">SUM(E89:N89)</f>
        <v>4</v>
      </c>
      <c r="P89" s="41">
        <v>30</v>
      </c>
      <c r="Q89" s="49"/>
      <c r="R89" s="43"/>
      <c r="S89" s="42"/>
      <c r="T89" s="42"/>
      <c r="U89" s="49"/>
      <c r="V89" s="49"/>
      <c r="W89" s="51"/>
      <c r="X89" s="390"/>
      <c r="Y89" s="211"/>
      <c r="Z89" s="211"/>
      <c r="AA89" s="389"/>
      <c r="AB89" s="157">
        <v>30</v>
      </c>
      <c r="AC89" s="156"/>
      <c r="AD89" s="383"/>
      <c r="AE89" s="411"/>
      <c r="AF89" s="382"/>
      <c r="AG89" s="383"/>
      <c r="AH89" s="384"/>
      <c r="AI89" s="385"/>
      <c r="AJ89" s="386"/>
      <c r="AK89" s="384"/>
      <c r="AL89" s="384"/>
      <c r="AM89" s="385"/>
      <c r="AN89" s="386"/>
      <c r="AO89" s="384"/>
      <c r="AP89" s="384"/>
      <c r="AQ89" s="384"/>
    </row>
    <row r="90" spans="1:65" customFormat="1" ht="13.15" customHeight="1" thickBot="1" x14ac:dyDescent="0.25">
      <c r="A90" s="193" t="s">
        <v>180</v>
      </c>
      <c r="B90" s="33" t="s">
        <v>62</v>
      </c>
      <c r="C90" s="110"/>
      <c r="D90" s="226">
        <v>30</v>
      </c>
      <c r="E90" s="99"/>
      <c r="F90" s="99"/>
      <c r="G90" s="99">
        <v>4</v>
      </c>
      <c r="H90" s="99"/>
      <c r="I90" s="99"/>
      <c r="J90" s="99"/>
      <c r="K90" s="99"/>
      <c r="L90" s="99"/>
      <c r="M90" s="99"/>
      <c r="N90" s="280"/>
      <c r="O90" s="222">
        <f>SUM(E90:N90)</f>
        <v>4</v>
      </c>
      <c r="P90" s="41"/>
      <c r="Q90" s="49"/>
      <c r="R90" s="43">
        <v>30</v>
      </c>
      <c r="S90" s="42"/>
      <c r="T90" s="42"/>
      <c r="U90" s="49"/>
      <c r="V90" s="49"/>
      <c r="W90" s="51"/>
      <c r="X90" s="390"/>
      <c r="Y90" s="211"/>
      <c r="Z90" s="156"/>
      <c r="AA90" s="289"/>
      <c r="AB90" s="157"/>
      <c r="AC90" s="156">
        <v>30</v>
      </c>
      <c r="AD90" s="383"/>
      <c r="AE90" s="411"/>
      <c r="AF90" s="382"/>
      <c r="AG90" s="383"/>
      <c r="AH90" s="384"/>
      <c r="AI90" s="385"/>
      <c r="AJ90" s="386"/>
      <c r="AK90" s="384"/>
      <c r="AL90" s="384"/>
      <c r="AM90" s="385"/>
      <c r="AN90" s="386"/>
      <c r="AO90" s="384"/>
      <c r="AP90" s="384"/>
      <c r="AQ90" s="384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1:65" s="3" customFormat="1" ht="22.15" customHeight="1" thickTop="1" thickBot="1" x14ac:dyDescent="0.25">
      <c r="A91" s="186" t="s">
        <v>115</v>
      </c>
      <c r="B91" s="345" t="s">
        <v>249</v>
      </c>
      <c r="C91" s="346"/>
      <c r="D91" s="235">
        <f>SUM(D89:D90)</f>
        <v>60</v>
      </c>
      <c r="E91" s="258">
        <f>SUM(E89:E90)</f>
        <v>0</v>
      </c>
      <c r="F91" s="85">
        <f>SUM(F89:F90)</f>
        <v>0</v>
      </c>
      <c r="G91" s="85">
        <f t="shared" ref="G91:M91" si="66">SUM(G89:G90)</f>
        <v>8</v>
      </c>
      <c r="H91" s="85">
        <f t="shared" si="66"/>
        <v>0</v>
      </c>
      <c r="I91" s="85">
        <f t="shared" si="66"/>
        <v>0</v>
      </c>
      <c r="J91" s="85">
        <f t="shared" si="66"/>
        <v>0</v>
      </c>
      <c r="K91" s="85">
        <f t="shared" si="66"/>
        <v>0</v>
      </c>
      <c r="L91" s="85">
        <f t="shared" si="66"/>
        <v>0</v>
      </c>
      <c r="M91" s="85">
        <f t="shared" si="66"/>
        <v>0</v>
      </c>
      <c r="N91" s="84">
        <f>SUM(N89:N90)</f>
        <v>0</v>
      </c>
      <c r="O91" s="235">
        <f>SUM(O89:O90)</f>
        <v>8</v>
      </c>
      <c r="P91" s="258">
        <f>SUM(P89:P90)</f>
        <v>30</v>
      </c>
      <c r="Q91" s="85">
        <f t="shared" ref="Q91:V91" si="67">SUM(Q89:Q90)</f>
        <v>0</v>
      </c>
      <c r="R91" s="85">
        <f t="shared" si="67"/>
        <v>30</v>
      </c>
      <c r="S91" s="85">
        <f t="shared" si="67"/>
        <v>0</v>
      </c>
      <c r="T91" s="85">
        <f t="shared" si="67"/>
        <v>0</v>
      </c>
      <c r="U91" s="85">
        <f t="shared" si="67"/>
        <v>0</v>
      </c>
      <c r="V91" s="85">
        <f t="shared" si="67"/>
        <v>0</v>
      </c>
      <c r="W91" s="84">
        <f>SUM(W89:W90)</f>
        <v>0</v>
      </c>
      <c r="X91" s="430">
        <f>SUM(X89:X90)</f>
        <v>0</v>
      </c>
      <c r="Y91" s="431">
        <f t="shared" ref="Y91:Z91" si="68">SUM(Y89:Y90)</f>
        <v>0</v>
      </c>
      <c r="Z91" s="431">
        <f t="shared" si="68"/>
        <v>0</v>
      </c>
      <c r="AA91" s="432">
        <f>SUM(AA89:AA90)</f>
        <v>0</v>
      </c>
      <c r="AB91" s="430">
        <f>SUM(AB89:AB90)</f>
        <v>30</v>
      </c>
      <c r="AC91" s="431">
        <f t="shared" ref="AC91:AD91" si="69">SUM(AC89:AC90)</f>
        <v>30</v>
      </c>
      <c r="AD91" s="431">
        <f t="shared" si="69"/>
        <v>0</v>
      </c>
      <c r="AE91" s="432">
        <f>SUM(AE89:AE90)</f>
        <v>0</v>
      </c>
      <c r="AF91" s="430">
        <f>SUM(AF89:AF90)</f>
        <v>0</v>
      </c>
      <c r="AG91" s="431">
        <f t="shared" ref="AG91:AH91" si="70">SUM(AG89:AG90)</f>
        <v>0</v>
      </c>
      <c r="AH91" s="431">
        <f t="shared" si="70"/>
        <v>0</v>
      </c>
      <c r="AI91" s="432">
        <f>SUM(AI89:AI90)</f>
        <v>0</v>
      </c>
      <c r="AJ91" s="430">
        <f>SUM(AJ89:AJ90)</f>
        <v>0</v>
      </c>
      <c r="AK91" s="431">
        <f t="shared" ref="AK91:AL91" si="71">SUM(AK89:AK90)</f>
        <v>0</v>
      </c>
      <c r="AL91" s="431">
        <f t="shared" si="71"/>
        <v>0</v>
      </c>
      <c r="AM91" s="432">
        <f>SUM(AM89:AM90)</f>
        <v>0</v>
      </c>
      <c r="AN91" s="430">
        <f>SUM(AN89:AN90)</f>
        <v>0</v>
      </c>
      <c r="AO91" s="431">
        <f t="shared" ref="AO91:AP91" si="72">SUM(AO89:AO90)</f>
        <v>0</v>
      </c>
      <c r="AP91" s="431">
        <f t="shared" si="72"/>
        <v>0</v>
      </c>
      <c r="AQ91" s="431">
        <f>SUM(AQ89:AQ90)</f>
        <v>0</v>
      </c>
    </row>
    <row r="92" spans="1:65" s="3" customFormat="1" ht="13.15" customHeight="1" thickTop="1" x14ac:dyDescent="0.2">
      <c r="A92" s="196" t="s">
        <v>87</v>
      </c>
      <c r="B92" s="33"/>
      <c r="C92" s="110"/>
      <c r="D92" s="226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262"/>
      <c r="P92" s="41"/>
      <c r="Q92" s="49"/>
      <c r="R92" s="43"/>
      <c r="S92" s="42"/>
      <c r="T92" s="42"/>
      <c r="U92" s="49"/>
      <c r="V92" s="49"/>
      <c r="W92" s="51"/>
      <c r="X92" s="390"/>
      <c r="Y92" s="211"/>
      <c r="Z92" s="211"/>
      <c r="AA92" s="389"/>
      <c r="AB92" s="157"/>
      <c r="AC92" s="156"/>
      <c r="AD92" s="156"/>
      <c r="AE92" s="289"/>
      <c r="AF92" s="157"/>
      <c r="AG92" s="156"/>
      <c r="AH92" s="211"/>
      <c r="AI92" s="389"/>
      <c r="AJ92" s="390"/>
      <c r="AK92" s="211"/>
      <c r="AL92" s="211"/>
      <c r="AM92" s="389"/>
      <c r="AN92" s="390"/>
      <c r="AO92" s="211"/>
      <c r="AP92" s="211"/>
      <c r="AQ92" s="211"/>
    </row>
    <row r="93" spans="1:65" s="3" customFormat="1" ht="13.15" customHeight="1" thickBot="1" x14ac:dyDescent="0.25">
      <c r="A93" s="193" t="s">
        <v>80</v>
      </c>
      <c r="B93" s="33"/>
      <c r="C93" s="110" t="s">
        <v>62</v>
      </c>
      <c r="D93" s="226">
        <v>60</v>
      </c>
      <c r="E93" s="99"/>
      <c r="F93" s="99"/>
      <c r="G93" s="99"/>
      <c r="H93" s="99">
        <v>8</v>
      </c>
      <c r="I93" s="99"/>
      <c r="J93" s="99"/>
      <c r="K93" s="99"/>
      <c r="L93" s="99"/>
      <c r="M93" s="99"/>
      <c r="N93" s="280"/>
      <c r="O93" s="222">
        <f>SUM(E93:N93)</f>
        <v>8</v>
      </c>
      <c r="P93" s="41"/>
      <c r="Q93" s="49"/>
      <c r="R93" s="43"/>
      <c r="S93" s="42"/>
      <c r="T93" s="42"/>
      <c r="U93" s="49"/>
      <c r="V93" s="49"/>
      <c r="W93" s="51">
        <v>60</v>
      </c>
      <c r="X93" s="390"/>
      <c r="Y93" s="211"/>
      <c r="Z93" s="211"/>
      <c r="AA93" s="389"/>
      <c r="AB93" s="157"/>
      <c r="AC93" s="156"/>
      <c r="AD93" s="156"/>
      <c r="AE93" s="289">
        <v>60</v>
      </c>
      <c r="AF93" s="157"/>
      <c r="AG93" s="156"/>
      <c r="AH93" s="211"/>
      <c r="AI93" s="389"/>
      <c r="AJ93" s="390"/>
      <c r="AK93" s="211"/>
      <c r="AL93" s="211"/>
      <c r="AM93" s="389"/>
      <c r="AN93" s="390"/>
      <c r="AO93" s="211"/>
      <c r="AP93" s="211"/>
      <c r="AQ93" s="211"/>
    </row>
    <row r="94" spans="1:65" customFormat="1" ht="18" customHeight="1" thickTop="1" thickBot="1" x14ac:dyDescent="0.25">
      <c r="A94" s="186" t="s">
        <v>115</v>
      </c>
      <c r="B94" s="23"/>
      <c r="C94" s="25" t="s">
        <v>120</v>
      </c>
      <c r="D94" s="235">
        <f>SUM(D93)</f>
        <v>60</v>
      </c>
      <c r="E94" s="24">
        <f>SUM(E93)</f>
        <v>0</v>
      </c>
      <c r="F94" s="22">
        <f t="shared" ref="F94:N94" si="73">SUM(F93)</f>
        <v>0</v>
      </c>
      <c r="G94" s="22">
        <f t="shared" si="73"/>
        <v>0</v>
      </c>
      <c r="H94" s="22">
        <f t="shared" si="73"/>
        <v>8</v>
      </c>
      <c r="I94" s="22">
        <f t="shared" si="73"/>
        <v>0</v>
      </c>
      <c r="J94" s="22">
        <f t="shared" si="73"/>
        <v>0</v>
      </c>
      <c r="K94" s="22">
        <f t="shared" si="73"/>
        <v>0</v>
      </c>
      <c r="L94" s="22">
        <f t="shared" si="73"/>
        <v>0</v>
      </c>
      <c r="M94" s="22">
        <f t="shared" si="73"/>
        <v>0</v>
      </c>
      <c r="N94" s="21">
        <f t="shared" si="73"/>
        <v>0</v>
      </c>
      <c r="O94" s="235">
        <f t="shared" ref="O94:AQ94" si="74">SUM(O93)</f>
        <v>8</v>
      </c>
      <c r="P94" s="258">
        <f t="shared" si="74"/>
        <v>0</v>
      </c>
      <c r="Q94" s="85">
        <f t="shared" si="74"/>
        <v>0</v>
      </c>
      <c r="R94" s="85">
        <f t="shared" si="74"/>
        <v>0</v>
      </c>
      <c r="S94" s="85">
        <f t="shared" si="74"/>
        <v>0</v>
      </c>
      <c r="T94" s="85">
        <f t="shared" si="74"/>
        <v>0</v>
      </c>
      <c r="U94" s="85">
        <f t="shared" si="74"/>
        <v>0</v>
      </c>
      <c r="V94" s="85">
        <f t="shared" si="74"/>
        <v>0</v>
      </c>
      <c r="W94" s="84">
        <f t="shared" si="74"/>
        <v>60</v>
      </c>
      <c r="X94" s="430">
        <f t="shared" si="74"/>
        <v>0</v>
      </c>
      <c r="Y94" s="437">
        <f t="shared" si="74"/>
        <v>0</v>
      </c>
      <c r="Z94" s="437">
        <f t="shared" si="74"/>
        <v>0</v>
      </c>
      <c r="AA94" s="438">
        <f t="shared" si="74"/>
        <v>0</v>
      </c>
      <c r="AB94" s="430">
        <f t="shared" si="74"/>
        <v>0</v>
      </c>
      <c r="AC94" s="431">
        <f t="shared" si="74"/>
        <v>0</v>
      </c>
      <c r="AD94" s="431">
        <f t="shared" si="74"/>
        <v>0</v>
      </c>
      <c r="AE94" s="432">
        <f t="shared" si="74"/>
        <v>60</v>
      </c>
      <c r="AF94" s="430">
        <f t="shared" si="74"/>
        <v>0</v>
      </c>
      <c r="AG94" s="437">
        <f t="shared" si="74"/>
        <v>0</v>
      </c>
      <c r="AH94" s="437">
        <f t="shared" si="74"/>
        <v>0</v>
      </c>
      <c r="AI94" s="438">
        <f t="shared" si="74"/>
        <v>0</v>
      </c>
      <c r="AJ94" s="430">
        <f t="shared" si="74"/>
        <v>0</v>
      </c>
      <c r="AK94" s="431">
        <f t="shared" si="74"/>
        <v>0</v>
      </c>
      <c r="AL94" s="431">
        <f t="shared" si="74"/>
        <v>0</v>
      </c>
      <c r="AM94" s="432">
        <f t="shared" si="74"/>
        <v>0</v>
      </c>
      <c r="AN94" s="430">
        <f t="shared" si="74"/>
        <v>0</v>
      </c>
      <c r="AO94" s="437">
        <f t="shared" si="74"/>
        <v>0</v>
      </c>
      <c r="AP94" s="437">
        <f t="shared" si="74"/>
        <v>0</v>
      </c>
      <c r="AQ94" s="437">
        <f t="shared" si="74"/>
        <v>0</v>
      </c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1:65" s="3" customFormat="1" ht="18" customHeight="1" thickTop="1" thickBot="1" x14ac:dyDescent="0.25">
      <c r="A95" s="200" t="s">
        <v>137</v>
      </c>
      <c r="B95" s="165"/>
      <c r="C95" s="161"/>
      <c r="D95" s="318">
        <f t="shared" ref="D95:AI95" si="75">SUM(D64,D70,D76,D82,D87,D91,D94)</f>
        <v>1185</v>
      </c>
      <c r="E95" s="258">
        <f t="shared" si="75"/>
        <v>8</v>
      </c>
      <c r="F95" s="85">
        <f t="shared" si="75"/>
        <v>20</v>
      </c>
      <c r="G95" s="85">
        <f t="shared" si="75"/>
        <v>28</v>
      </c>
      <c r="H95" s="85">
        <f t="shared" si="75"/>
        <v>23</v>
      </c>
      <c r="I95" s="85">
        <f t="shared" si="75"/>
        <v>9</v>
      </c>
      <c r="J95" s="85">
        <f t="shared" si="75"/>
        <v>12</v>
      </c>
      <c r="K95" s="85">
        <f t="shared" si="75"/>
        <v>7</v>
      </c>
      <c r="L95" s="85">
        <f t="shared" si="75"/>
        <v>0</v>
      </c>
      <c r="M95" s="85">
        <f t="shared" si="75"/>
        <v>0</v>
      </c>
      <c r="N95" s="84">
        <f t="shared" si="75"/>
        <v>3</v>
      </c>
      <c r="O95" s="318">
        <f t="shared" si="75"/>
        <v>110</v>
      </c>
      <c r="P95" s="258">
        <f t="shared" si="75"/>
        <v>575</v>
      </c>
      <c r="Q95" s="85">
        <f t="shared" si="75"/>
        <v>0</v>
      </c>
      <c r="R95" s="85">
        <f t="shared" si="75"/>
        <v>340</v>
      </c>
      <c r="S95" s="85">
        <f t="shared" si="75"/>
        <v>30</v>
      </c>
      <c r="T95" s="85">
        <f t="shared" si="75"/>
        <v>0</v>
      </c>
      <c r="U95" s="85">
        <f t="shared" si="75"/>
        <v>180</v>
      </c>
      <c r="V95" s="85">
        <f t="shared" si="75"/>
        <v>0</v>
      </c>
      <c r="W95" s="84">
        <f t="shared" si="75"/>
        <v>60</v>
      </c>
      <c r="X95" s="430">
        <f t="shared" si="75"/>
        <v>60</v>
      </c>
      <c r="Y95" s="431">
        <f t="shared" si="75"/>
        <v>45</v>
      </c>
      <c r="Z95" s="431">
        <f t="shared" si="75"/>
        <v>170</v>
      </c>
      <c r="AA95" s="432">
        <f t="shared" si="75"/>
        <v>45</v>
      </c>
      <c r="AB95" s="430">
        <f t="shared" si="75"/>
        <v>245</v>
      </c>
      <c r="AC95" s="431">
        <f t="shared" si="75"/>
        <v>90</v>
      </c>
      <c r="AD95" s="431">
        <f t="shared" si="75"/>
        <v>100</v>
      </c>
      <c r="AE95" s="432">
        <f t="shared" si="75"/>
        <v>90</v>
      </c>
      <c r="AF95" s="430">
        <f t="shared" si="75"/>
        <v>30</v>
      </c>
      <c r="AG95" s="431">
        <f t="shared" si="75"/>
        <v>90</v>
      </c>
      <c r="AH95" s="431">
        <f t="shared" si="75"/>
        <v>60</v>
      </c>
      <c r="AI95" s="432">
        <f t="shared" si="75"/>
        <v>70</v>
      </c>
      <c r="AJ95" s="430">
        <f t="shared" ref="AJ95:AQ95" si="76">SUM(AJ64,AJ70,AJ76,AJ82,AJ87,AJ91,AJ94)</f>
        <v>60</v>
      </c>
      <c r="AK95" s="431">
        <f t="shared" si="76"/>
        <v>0</v>
      </c>
      <c r="AL95" s="431">
        <f t="shared" si="76"/>
        <v>0</v>
      </c>
      <c r="AM95" s="432">
        <f t="shared" si="76"/>
        <v>0</v>
      </c>
      <c r="AN95" s="430">
        <f t="shared" si="76"/>
        <v>0</v>
      </c>
      <c r="AO95" s="431">
        <f t="shared" si="76"/>
        <v>0</v>
      </c>
      <c r="AP95" s="431">
        <f t="shared" si="76"/>
        <v>30</v>
      </c>
      <c r="AQ95" s="431">
        <f t="shared" si="76"/>
        <v>0</v>
      </c>
    </row>
    <row r="96" spans="1:65" s="3" customFormat="1" ht="18" customHeight="1" thickTop="1" thickBot="1" x14ac:dyDescent="0.25">
      <c r="A96" s="201" t="s">
        <v>154</v>
      </c>
      <c r="B96" s="172"/>
      <c r="C96" s="215"/>
      <c r="D96" s="230"/>
      <c r="E96" s="172"/>
      <c r="F96" s="172"/>
      <c r="G96" s="172"/>
      <c r="H96" s="172"/>
      <c r="I96" s="172"/>
      <c r="J96" s="172"/>
      <c r="K96" s="172"/>
      <c r="L96" s="172"/>
      <c r="M96" s="172"/>
      <c r="N96" s="215"/>
      <c r="O96" s="230"/>
      <c r="P96" s="360"/>
      <c r="Q96" s="61"/>
      <c r="R96" s="58"/>
      <c r="S96" s="58"/>
      <c r="T96" s="58"/>
      <c r="U96" s="58"/>
      <c r="V96" s="58"/>
      <c r="W96" s="59"/>
      <c r="X96" s="439"/>
      <c r="Y96" s="440"/>
      <c r="Z96" s="440"/>
      <c r="AA96" s="441"/>
      <c r="AB96" s="439"/>
      <c r="AC96" s="440"/>
      <c r="AD96" s="440"/>
      <c r="AE96" s="441"/>
      <c r="AF96" s="439"/>
      <c r="AG96" s="440"/>
      <c r="AH96" s="442"/>
      <c r="AI96" s="443"/>
      <c r="AJ96" s="439"/>
      <c r="AK96" s="440"/>
      <c r="AL96" s="442"/>
      <c r="AM96" s="443"/>
      <c r="AN96" s="439"/>
      <c r="AO96" s="440"/>
      <c r="AP96" s="442"/>
      <c r="AQ96" s="442"/>
    </row>
    <row r="97" spans="1:43" s="3" customFormat="1" ht="13.15" customHeight="1" x14ac:dyDescent="0.2">
      <c r="A97" s="194" t="s">
        <v>88</v>
      </c>
      <c r="B97" s="33"/>
      <c r="C97" s="110"/>
      <c r="D97" s="226"/>
      <c r="E97" s="302"/>
      <c r="F97" s="269"/>
      <c r="G97" s="269"/>
      <c r="H97" s="269"/>
      <c r="I97" s="269"/>
      <c r="J97" s="269"/>
      <c r="K97" s="269"/>
      <c r="L97" s="269"/>
      <c r="M97" s="269"/>
      <c r="N97" s="269"/>
      <c r="O97" s="262"/>
      <c r="P97" s="41"/>
      <c r="Q97" s="49"/>
      <c r="R97" s="43"/>
      <c r="S97" s="42"/>
      <c r="T97" s="42"/>
      <c r="U97" s="49"/>
      <c r="V97" s="49"/>
      <c r="W97" s="51"/>
      <c r="X97" s="390"/>
      <c r="Y97" s="211"/>
      <c r="Z97" s="211"/>
      <c r="AA97" s="389"/>
      <c r="AB97" s="157"/>
      <c r="AC97" s="156"/>
      <c r="AD97" s="156"/>
      <c r="AE97" s="289"/>
      <c r="AF97" s="157"/>
      <c r="AG97" s="156"/>
      <c r="AH97" s="211"/>
      <c r="AI97" s="389"/>
      <c r="AJ97" s="390"/>
      <c r="AK97" s="211"/>
      <c r="AL97" s="211"/>
      <c r="AM97" s="389"/>
      <c r="AN97" s="390"/>
      <c r="AO97" s="211"/>
      <c r="AP97" s="211"/>
      <c r="AQ97" s="211"/>
    </row>
    <row r="98" spans="1:43" s="3" customFormat="1" ht="13.15" customHeight="1" x14ac:dyDescent="0.2">
      <c r="A98" s="202" t="s">
        <v>181</v>
      </c>
      <c r="B98" s="33" t="s">
        <v>62</v>
      </c>
      <c r="C98" s="110"/>
      <c r="D98" s="226">
        <v>30</v>
      </c>
      <c r="E98" s="288"/>
      <c r="F98" s="33"/>
      <c r="G98" s="33"/>
      <c r="H98" s="33"/>
      <c r="I98" s="33">
        <v>4</v>
      </c>
      <c r="J98" s="33"/>
      <c r="K98" s="33"/>
      <c r="L98" s="33"/>
      <c r="M98" s="33"/>
      <c r="N98" s="110"/>
      <c r="O98" s="262">
        <f t="shared" ref="O98" si="77">SUM(E98:N98)</f>
        <v>4</v>
      </c>
      <c r="P98" s="37">
        <v>30</v>
      </c>
      <c r="Q98" s="49"/>
      <c r="R98" s="43"/>
      <c r="S98" s="42"/>
      <c r="T98" s="42"/>
      <c r="U98" s="49"/>
      <c r="V98" s="49"/>
      <c r="W98" s="51"/>
      <c r="X98" s="390"/>
      <c r="Y98" s="211"/>
      <c r="Z98" s="211"/>
      <c r="AA98" s="389"/>
      <c r="AB98" s="157"/>
      <c r="AC98" s="156"/>
      <c r="AD98" s="156"/>
      <c r="AE98" s="289"/>
      <c r="AF98" s="157">
        <v>30</v>
      </c>
      <c r="AG98" s="156"/>
      <c r="AH98" s="211"/>
      <c r="AI98" s="389"/>
      <c r="AJ98" s="390"/>
      <c r="AK98" s="211"/>
      <c r="AL98" s="211"/>
      <c r="AM98" s="389"/>
      <c r="AN98" s="390"/>
      <c r="AO98" s="211"/>
      <c r="AP98" s="211"/>
      <c r="AQ98" s="211"/>
    </row>
    <row r="99" spans="1:43" s="3" customFormat="1" ht="13.15" customHeight="1" thickBot="1" x14ac:dyDescent="0.25">
      <c r="A99" s="202" t="s">
        <v>182</v>
      </c>
      <c r="B99" s="43" t="s">
        <v>62</v>
      </c>
      <c r="C99" s="47"/>
      <c r="D99" s="226">
        <v>30</v>
      </c>
      <c r="E99" s="99"/>
      <c r="F99" s="99"/>
      <c r="G99" s="99"/>
      <c r="H99" s="99"/>
      <c r="I99" s="99">
        <v>4</v>
      </c>
      <c r="J99" s="99"/>
      <c r="K99" s="99"/>
      <c r="L99" s="99"/>
      <c r="M99" s="99"/>
      <c r="N99" s="280"/>
      <c r="O99" s="222">
        <f>SUM(E99:N99)</f>
        <v>4</v>
      </c>
      <c r="P99" s="63"/>
      <c r="Q99" s="33"/>
      <c r="R99" s="32">
        <v>30</v>
      </c>
      <c r="S99" s="32"/>
      <c r="T99" s="32"/>
      <c r="U99" s="32"/>
      <c r="V99" s="32"/>
      <c r="W99" s="34"/>
      <c r="X99" s="157"/>
      <c r="Y99" s="156"/>
      <c r="Z99" s="156"/>
      <c r="AA99" s="289"/>
      <c r="AB99" s="157"/>
      <c r="AC99" s="156"/>
      <c r="AD99" s="156"/>
      <c r="AE99" s="289"/>
      <c r="AF99" s="157"/>
      <c r="AG99" s="156">
        <v>30</v>
      </c>
      <c r="AH99" s="212"/>
      <c r="AI99" s="436"/>
      <c r="AJ99" s="157"/>
      <c r="AK99" s="156"/>
      <c r="AL99" s="212"/>
      <c r="AM99" s="436"/>
      <c r="AN99" s="157"/>
      <c r="AO99" s="156"/>
      <c r="AP99" s="212"/>
      <c r="AQ99" s="212"/>
    </row>
    <row r="100" spans="1:43" s="3" customFormat="1" ht="19.899999999999999" customHeight="1" thickTop="1" thickBot="1" x14ac:dyDescent="0.25">
      <c r="A100" s="186" t="s">
        <v>115</v>
      </c>
      <c r="B100" s="85" t="s">
        <v>63</v>
      </c>
      <c r="C100" s="25"/>
      <c r="D100" s="235">
        <f>SUM(D98:D99)</f>
        <v>60</v>
      </c>
      <c r="E100" s="24">
        <f>SUM(E98:E99)</f>
        <v>0</v>
      </c>
      <c r="F100" s="22">
        <f>SUM(F98:F99)</f>
        <v>0</v>
      </c>
      <c r="G100" s="22">
        <f t="shared" ref="G100:M100" si="78">SUM(G98:G99)</f>
        <v>0</v>
      </c>
      <c r="H100" s="22">
        <f t="shared" si="78"/>
        <v>0</v>
      </c>
      <c r="I100" s="22">
        <f t="shared" si="78"/>
        <v>8</v>
      </c>
      <c r="J100" s="22">
        <f t="shared" si="78"/>
        <v>0</v>
      </c>
      <c r="K100" s="22">
        <f t="shared" si="78"/>
        <v>0</v>
      </c>
      <c r="L100" s="22">
        <f t="shared" si="78"/>
        <v>0</v>
      </c>
      <c r="M100" s="22">
        <f t="shared" si="78"/>
        <v>0</v>
      </c>
      <c r="N100" s="21">
        <f>SUM(N98:N99)</f>
        <v>0</v>
      </c>
      <c r="O100" s="235">
        <f>SUM(O98:O99)</f>
        <v>8</v>
      </c>
      <c r="P100" s="258">
        <f>SUM(P98:P99)</f>
        <v>30</v>
      </c>
      <c r="Q100" s="22">
        <f t="shared" ref="Q100" si="79">SUM(Q98:Q99)</f>
        <v>0</v>
      </c>
      <c r="R100" s="22">
        <f t="shared" ref="R100" si="80">SUM(R98:R99)</f>
        <v>30</v>
      </c>
      <c r="S100" s="22">
        <f t="shared" ref="S100" si="81">SUM(S98:S99)</f>
        <v>0</v>
      </c>
      <c r="T100" s="22">
        <f t="shared" ref="T100" si="82">SUM(T98:T99)</f>
        <v>0</v>
      </c>
      <c r="U100" s="22">
        <f t="shared" ref="U100" si="83">SUM(U98:U99)</f>
        <v>0</v>
      </c>
      <c r="V100" s="22">
        <f t="shared" ref="V100" si="84">SUM(V98:V99)</f>
        <v>0</v>
      </c>
      <c r="W100" s="21">
        <f>SUM(W98:W99)</f>
        <v>0</v>
      </c>
      <c r="X100" s="430">
        <f>SUM(X98:X99)</f>
        <v>0</v>
      </c>
      <c r="Y100" s="401">
        <f t="shared" ref="Y100" si="85">SUM(Y98:Y99)</f>
        <v>0</v>
      </c>
      <c r="Z100" s="401">
        <f t="shared" ref="Z100" si="86">SUM(Z98:Z99)</f>
        <v>0</v>
      </c>
      <c r="AA100" s="404">
        <f>SUM(AA98:AA99)</f>
        <v>0</v>
      </c>
      <c r="AB100" s="430">
        <f>SUM(AB98:AB99)</f>
        <v>0</v>
      </c>
      <c r="AC100" s="401">
        <f t="shared" ref="AC100" si="87">SUM(AC98:AC99)</f>
        <v>0</v>
      </c>
      <c r="AD100" s="401">
        <f t="shared" ref="AD100" si="88">SUM(AD98:AD99)</f>
        <v>0</v>
      </c>
      <c r="AE100" s="404">
        <f>SUM(AE98:AE99)</f>
        <v>0</v>
      </c>
      <c r="AF100" s="430">
        <f>SUM(AF98:AF99)</f>
        <v>30</v>
      </c>
      <c r="AG100" s="401">
        <f t="shared" ref="AG100" si="89">SUM(AG98:AG99)</f>
        <v>30</v>
      </c>
      <c r="AH100" s="401">
        <f t="shared" ref="AH100" si="90">SUM(AH98:AH99)</f>
        <v>0</v>
      </c>
      <c r="AI100" s="404">
        <f>SUM(AI98:AI99)</f>
        <v>0</v>
      </c>
      <c r="AJ100" s="430">
        <f>SUM(AJ98:AJ99)</f>
        <v>0</v>
      </c>
      <c r="AK100" s="401">
        <f t="shared" ref="AK100" si="91">SUM(AK98:AK99)</f>
        <v>0</v>
      </c>
      <c r="AL100" s="401">
        <f t="shared" ref="AL100" si="92">SUM(AL98:AL99)</f>
        <v>0</v>
      </c>
      <c r="AM100" s="404">
        <f>SUM(AM98:AM99)</f>
        <v>0</v>
      </c>
      <c r="AN100" s="430">
        <f>SUM(AN98:AN99)</f>
        <v>0</v>
      </c>
      <c r="AO100" s="401">
        <f t="shared" ref="AO100" si="93">SUM(AO98:AO99)</f>
        <v>0</v>
      </c>
      <c r="AP100" s="401">
        <f t="shared" ref="AP100" si="94">SUM(AP98:AP99)</f>
        <v>0</v>
      </c>
      <c r="AQ100" s="401">
        <f>SUM(AQ98:AQ99)</f>
        <v>0</v>
      </c>
    </row>
    <row r="101" spans="1:43" s="3" customFormat="1" ht="19.899999999999999" customHeight="1" thickTop="1" x14ac:dyDescent="0.2">
      <c r="A101" s="196" t="s">
        <v>89</v>
      </c>
      <c r="B101" s="33"/>
      <c r="C101" s="110"/>
      <c r="D101" s="226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262"/>
      <c r="P101" s="41"/>
      <c r="Q101" s="49"/>
      <c r="R101" s="43"/>
      <c r="S101" s="42"/>
      <c r="T101" s="42"/>
      <c r="U101" s="49"/>
      <c r="V101" s="49"/>
      <c r="W101" s="51"/>
      <c r="X101" s="390"/>
      <c r="Y101" s="211"/>
      <c r="Z101" s="211"/>
      <c r="AA101" s="389"/>
      <c r="AB101" s="157"/>
      <c r="AC101" s="156"/>
      <c r="AD101" s="156"/>
      <c r="AE101" s="289"/>
      <c r="AF101" s="157"/>
      <c r="AG101" s="156"/>
      <c r="AH101" s="211"/>
      <c r="AI101" s="389"/>
      <c r="AJ101" s="390"/>
      <c r="AK101" s="211"/>
      <c r="AL101" s="211"/>
      <c r="AM101" s="389"/>
      <c r="AN101" s="390"/>
      <c r="AO101" s="211"/>
      <c r="AP101" s="211"/>
      <c r="AQ101" s="211"/>
    </row>
    <row r="102" spans="1:43" s="3" customFormat="1" ht="13.15" customHeight="1" x14ac:dyDescent="0.2">
      <c r="A102" s="203" t="s">
        <v>183</v>
      </c>
      <c r="B102" s="43" t="s">
        <v>61</v>
      </c>
      <c r="C102" s="47"/>
      <c r="D102" s="226">
        <v>30</v>
      </c>
      <c r="E102" s="33"/>
      <c r="F102" s="33"/>
      <c r="G102" s="33"/>
      <c r="H102" s="33"/>
      <c r="I102" s="33">
        <v>4</v>
      </c>
      <c r="J102" s="33"/>
      <c r="K102" s="33"/>
      <c r="L102" s="33"/>
      <c r="M102" s="33"/>
      <c r="N102" s="110"/>
      <c r="O102" s="222">
        <f>SUM(E102:N102)</f>
        <v>4</v>
      </c>
      <c r="P102" s="63">
        <v>30</v>
      </c>
      <c r="Q102" s="33"/>
      <c r="R102" s="32"/>
      <c r="S102" s="32"/>
      <c r="T102" s="32"/>
      <c r="U102" s="32"/>
      <c r="V102" s="32"/>
      <c r="W102" s="34"/>
      <c r="X102" s="157"/>
      <c r="Y102" s="156"/>
      <c r="Z102" s="156"/>
      <c r="AA102" s="289"/>
      <c r="AB102" s="157"/>
      <c r="AC102" s="156"/>
      <c r="AD102" s="156"/>
      <c r="AE102" s="289"/>
      <c r="AF102" s="157">
        <v>30</v>
      </c>
      <c r="AG102" s="156"/>
      <c r="AH102" s="212"/>
      <c r="AI102" s="436"/>
      <c r="AJ102" s="157"/>
      <c r="AK102" s="156"/>
      <c r="AL102" s="212"/>
      <c r="AM102" s="436"/>
      <c r="AN102" s="157"/>
      <c r="AO102" s="156"/>
      <c r="AP102" s="212"/>
      <c r="AQ102" s="212"/>
    </row>
    <row r="103" spans="1:43" s="3" customFormat="1" ht="13.15" customHeight="1" x14ac:dyDescent="0.2">
      <c r="A103" s="338" t="s">
        <v>184</v>
      </c>
      <c r="B103" s="43" t="s">
        <v>62</v>
      </c>
      <c r="C103" s="47"/>
      <c r="D103" s="226">
        <v>30</v>
      </c>
      <c r="E103" s="65"/>
      <c r="F103" s="65"/>
      <c r="G103" s="65"/>
      <c r="H103" s="65"/>
      <c r="I103" s="65">
        <v>4</v>
      </c>
      <c r="J103" s="65"/>
      <c r="K103" s="65"/>
      <c r="L103" s="65"/>
      <c r="M103" s="65"/>
      <c r="N103" s="109"/>
      <c r="O103" s="262">
        <f t="shared" ref="O103" si="95">SUM(E103:N103)</f>
        <v>4</v>
      </c>
      <c r="P103" s="63"/>
      <c r="Q103" s="33"/>
      <c r="R103" s="32">
        <v>30</v>
      </c>
      <c r="S103" s="32"/>
      <c r="T103" s="32"/>
      <c r="U103" s="32"/>
      <c r="V103" s="32"/>
      <c r="W103" s="34"/>
      <c r="X103" s="157"/>
      <c r="Y103" s="156"/>
      <c r="Z103" s="156"/>
      <c r="AA103" s="289"/>
      <c r="AB103" s="157"/>
      <c r="AC103" s="156"/>
      <c r="AD103" s="156"/>
      <c r="AE103" s="289"/>
      <c r="AF103" s="157"/>
      <c r="AG103" s="156">
        <v>30</v>
      </c>
      <c r="AH103" s="212"/>
      <c r="AI103" s="436"/>
      <c r="AJ103" s="157"/>
      <c r="AK103" s="156"/>
      <c r="AL103" s="212"/>
      <c r="AM103" s="436"/>
      <c r="AN103" s="157"/>
      <c r="AO103" s="156"/>
      <c r="AP103" s="212"/>
      <c r="AQ103" s="212"/>
    </row>
    <row r="104" spans="1:43" s="3" customFormat="1" ht="13.15" customHeight="1" thickBot="1" x14ac:dyDescent="0.25">
      <c r="A104" s="337" t="s">
        <v>112</v>
      </c>
      <c r="B104" s="43" t="s">
        <v>62</v>
      </c>
      <c r="C104" s="47"/>
      <c r="D104" s="226">
        <v>30</v>
      </c>
      <c r="E104" s="99"/>
      <c r="F104" s="99"/>
      <c r="G104" s="99"/>
      <c r="H104" s="99"/>
      <c r="I104" s="99"/>
      <c r="J104" s="99"/>
      <c r="K104" s="99"/>
      <c r="L104" s="99"/>
      <c r="M104" s="99">
        <v>4</v>
      </c>
      <c r="N104" s="280"/>
      <c r="O104" s="222">
        <f>SUM(E104:N104)</f>
        <v>4</v>
      </c>
      <c r="P104" s="63"/>
      <c r="Q104" s="33"/>
      <c r="R104" s="32">
        <v>30</v>
      </c>
      <c r="S104" s="32"/>
      <c r="T104" s="32"/>
      <c r="U104" s="32"/>
      <c r="V104" s="32"/>
      <c r="W104" s="34"/>
      <c r="X104" s="157"/>
      <c r="Y104" s="156"/>
      <c r="Z104" s="156"/>
      <c r="AA104" s="289"/>
      <c r="AB104" s="157"/>
      <c r="AC104" s="156"/>
      <c r="AD104" s="156"/>
      <c r="AE104" s="289"/>
      <c r="AF104" s="157"/>
      <c r="AG104" s="156"/>
      <c r="AH104" s="212"/>
      <c r="AI104" s="436"/>
      <c r="AJ104" s="157"/>
      <c r="AK104" s="156"/>
      <c r="AL104" s="212"/>
      <c r="AM104" s="436"/>
      <c r="AN104" s="157"/>
      <c r="AO104" s="156">
        <v>30</v>
      </c>
      <c r="AP104" s="212"/>
      <c r="AQ104" s="212"/>
    </row>
    <row r="105" spans="1:43" s="3" customFormat="1" ht="22.15" customHeight="1" thickTop="1" thickBot="1" x14ac:dyDescent="0.25">
      <c r="A105" s="186" t="s">
        <v>115</v>
      </c>
      <c r="B105" s="22" t="s">
        <v>247</v>
      </c>
      <c r="C105" s="123"/>
      <c r="D105" s="235">
        <f>SUM(D102:D104)</f>
        <v>90</v>
      </c>
      <c r="E105" s="83">
        <f>SUM(E102:E104)</f>
        <v>0</v>
      </c>
      <c r="F105" s="83">
        <f>SUM(F102:F104)</f>
        <v>0</v>
      </c>
      <c r="G105" s="83">
        <f>SUM(G102:G104)</f>
        <v>0</v>
      </c>
      <c r="H105" s="83">
        <f t="shared" ref="H105:M105" si="96">SUM(H102:H104)</f>
        <v>0</v>
      </c>
      <c r="I105" s="83">
        <f t="shared" si="96"/>
        <v>8</v>
      </c>
      <c r="J105" s="83">
        <f t="shared" si="96"/>
        <v>0</v>
      </c>
      <c r="K105" s="83">
        <f t="shared" si="96"/>
        <v>0</v>
      </c>
      <c r="L105" s="83">
        <f t="shared" si="96"/>
        <v>0</v>
      </c>
      <c r="M105" s="83">
        <f t="shared" si="96"/>
        <v>4</v>
      </c>
      <c r="N105" s="88">
        <f t="shared" ref="N105" si="97">SUM(N102:N104)</f>
        <v>0</v>
      </c>
      <c r="O105" s="235">
        <f t="shared" ref="O105:AQ105" si="98">SUM(O102:O104)</f>
        <v>12</v>
      </c>
      <c r="P105" s="258">
        <f>SUM(P102:P104)</f>
        <v>30</v>
      </c>
      <c r="Q105" s="83">
        <f t="shared" si="98"/>
        <v>0</v>
      </c>
      <c r="R105" s="83">
        <f t="shared" si="98"/>
        <v>60</v>
      </c>
      <c r="S105" s="83">
        <f t="shared" si="98"/>
        <v>0</v>
      </c>
      <c r="T105" s="83">
        <f t="shared" si="98"/>
        <v>0</v>
      </c>
      <c r="U105" s="83">
        <f t="shared" si="98"/>
        <v>0</v>
      </c>
      <c r="V105" s="83">
        <f t="shared" si="98"/>
        <v>0</v>
      </c>
      <c r="W105" s="90">
        <f t="shared" si="98"/>
        <v>0</v>
      </c>
      <c r="X105" s="430">
        <f>SUM(X102:X104)</f>
        <v>0</v>
      </c>
      <c r="Y105" s="437">
        <f t="shared" si="98"/>
        <v>0</v>
      </c>
      <c r="Z105" s="437">
        <f t="shared" si="98"/>
        <v>0</v>
      </c>
      <c r="AA105" s="438">
        <f t="shared" si="98"/>
        <v>0</v>
      </c>
      <c r="AB105" s="430">
        <f>SUM(AB102:AB104)</f>
        <v>0</v>
      </c>
      <c r="AC105" s="437">
        <f t="shared" si="98"/>
        <v>0</v>
      </c>
      <c r="AD105" s="437">
        <f t="shared" si="98"/>
        <v>0</v>
      </c>
      <c r="AE105" s="438">
        <f t="shared" si="98"/>
        <v>0</v>
      </c>
      <c r="AF105" s="430">
        <f>SUM(AF102:AF104)</f>
        <v>30</v>
      </c>
      <c r="AG105" s="437">
        <f t="shared" si="98"/>
        <v>30</v>
      </c>
      <c r="AH105" s="437">
        <f t="shared" si="98"/>
        <v>0</v>
      </c>
      <c r="AI105" s="438">
        <f t="shared" si="98"/>
        <v>0</v>
      </c>
      <c r="AJ105" s="430">
        <f>SUM(AJ102:AJ104)</f>
        <v>0</v>
      </c>
      <c r="AK105" s="437">
        <f t="shared" si="98"/>
        <v>0</v>
      </c>
      <c r="AL105" s="437">
        <f t="shared" si="98"/>
        <v>0</v>
      </c>
      <c r="AM105" s="438">
        <f t="shared" si="98"/>
        <v>0</v>
      </c>
      <c r="AN105" s="430">
        <f>SUM(AN102:AN104)</f>
        <v>0</v>
      </c>
      <c r="AO105" s="437">
        <f t="shared" si="98"/>
        <v>30</v>
      </c>
      <c r="AP105" s="437">
        <f t="shared" si="98"/>
        <v>0</v>
      </c>
      <c r="AQ105" s="437">
        <f t="shared" si="98"/>
        <v>0</v>
      </c>
    </row>
    <row r="106" spans="1:43" s="3" customFormat="1" ht="13.15" customHeight="1" thickTop="1" x14ac:dyDescent="0.2">
      <c r="A106" s="194" t="s">
        <v>90</v>
      </c>
      <c r="B106" s="33"/>
      <c r="C106" s="110"/>
      <c r="D106" s="226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262"/>
      <c r="P106" s="41"/>
      <c r="Q106" s="49"/>
      <c r="R106" s="43"/>
      <c r="S106" s="42"/>
      <c r="T106" s="42"/>
      <c r="U106" s="49"/>
      <c r="V106" s="49"/>
      <c r="W106" s="51"/>
      <c r="X106" s="390"/>
      <c r="Y106" s="211"/>
      <c r="Z106" s="211"/>
      <c r="AA106" s="389"/>
      <c r="AB106" s="157"/>
      <c r="AC106" s="156"/>
      <c r="AD106" s="156"/>
      <c r="AE106" s="289"/>
      <c r="AF106" s="157"/>
      <c r="AG106" s="156"/>
      <c r="AH106" s="211"/>
      <c r="AI106" s="389"/>
      <c r="AJ106" s="390"/>
      <c r="AK106" s="211"/>
      <c r="AL106" s="211"/>
      <c r="AM106" s="389"/>
      <c r="AN106" s="390"/>
      <c r="AO106" s="211"/>
      <c r="AP106" s="211"/>
      <c r="AQ106" s="211"/>
    </row>
    <row r="107" spans="1:43" s="3" customFormat="1" ht="19.899999999999999" customHeight="1" x14ac:dyDescent="0.2">
      <c r="A107" s="203" t="s">
        <v>185</v>
      </c>
      <c r="B107" s="43" t="s">
        <v>61</v>
      </c>
      <c r="C107" s="47"/>
      <c r="D107" s="226">
        <v>20</v>
      </c>
      <c r="E107" s="33"/>
      <c r="F107" s="33"/>
      <c r="G107" s="33"/>
      <c r="H107" s="33"/>
      <c r="I107" s="33">
        <v>2</v>
      </c>
      <c r="J107" s="33"/>
      <c r="K107" s="33"/>
      <c r="L107" s="33"/>
      <c r="M107" s="33"/>
      <c r="N107" s="110"/>
      <c r="O107" s="262">
        <f t="shared" ref="O107:O111" si="99">SUM(E107:N107)</f>
        <v>2</v>
      </c>
      <c r="P107" s="63">
        <v>20</v>
      </c>
      <c r="Q107" s="33"/>
      <c r="R107" s="32"/>
      <c r="S107" s="32"/>
      <c r="T107" s="32"/>
      <c r="U107" s="32"/>
      <c r="V107" s="32"/>
      <c r="W107" s="34"/>
      <c r="X107" s="157"/>
      <c r="Y107" s="156"/>
      <c r="Z107" s="156"/>
      <c r="AA107" s="289"/>
      <c r="AB107" s="157"/>
      <c r="AC107" s="156"/>
      <c r="AD107" s="156"/>
      <c r="AE107" s="289"/>
      <c r="AF107" s="157">
        <v>20</v>
      </c>
      <c r="AG107" s="156"/>
      <c r="AH107" s="212"/>
      <c r="AI107" s="436"/>
      <c r="AJ107" s="157"/>
      <c r="AK107" s="156"/>
      <c r="AL107" s="212"/>
      <c r="AM107" s="436"/>
      <c r="AN107" s="157"/>
      <c r="AO107" s="156"/>
      <c r="AP107" s="212"/>
      <c r="AQ107" s="212"/>
    </row>
    <row r="108" spans="1:43" s="3" customFormat="1" ht="19.899999999999999" customHeight="1" x14ac:dyDescent="0.2">
      <c r="A108" s="203" t="s">
        <v>186</v>
      </c>
      <c r="B108" s="43" t="s">
        <v>62</v>
      </c>
      <c r="C108" s="47"/>
      <c r="D108" s="226">
        <v>30</v>
      </c>
      <c r="E108" s="33"/>
      <c r="F108" s="33"/>
      <c r="G108" s="33"/>
      <c r="H108" s="33"/>
      <c r="I108" s="33">
        <v>2</v>
      </c>
      <c r="J108" s="33"/>
      <c r="K108" s="33"/>
      <c r="L108" s="33"/>
      <c r="M108" s="33"/>
      <c r="N108" s="110"/>
      <c r="O108" s="262">
        <f t="shared" si="99"/>
        <v>2</v>
      </c>
      <c r="P108" s="63"/>
      <c r="Q108" s="33"/>
      <c r="R108" s="32">
        <v>30</v>
      </c>
      <c r="S108" s="32"/>
      <c r="T108" s="32"/>
      <c r="U108" s="32"/>
      <c r="V108" s="32"/>
      <c r="W108" s="34"/>
      <c r="X108" s="157"/>
      <c r="Y108" s="156"/>
      <c r="Z108" s="156"/>
      <c r="AA108" s="289"/>
      <c r="AB108" s="157"/>
      <c r="AC108" s="156"/>
      <c r="AD108" s="156"/>
      <c r="AE108" s="289"/>
      <c r="AF108" s="157"/>
      <c r="AG108" s="156">
        <v>30</v>
      </c>
      <c r="AH108" s="212"/>
      <c r="AI108" s="436"/>
      <c r="AJ108" s="157"/>
      <c r="AK108" s="156"/>
      <c r="AL108" s="212"/>
      <c r="AM108" s="436"/>
      <c r="AN108" s="157"/>
      <c r="AO108" s="156"/>
      <c r="AP108" s="212"/>
      <c r="AQ108" s="212"/>
    </row>
    <row r="109" spans="1:43" s="3" customFormat="1" ht="19.899999999999999" customHeight="1" x14ac:dyDescent="0.2">
      <c r="A109" s="203" t="s">
        <v>187</v>
      </c>
      <c r="B109" s="43"/>
      <c r="C109" s="47" t="s">
        <v>62</v>
      </c>
      <c r="D109" s="226">
        <v>20</v>
      </c>
      <c r="E109" s="33"/>
      <c r="F109" s="33"/>
      <c r="G109" s="33"/>
      <c r="H109" s="33"/>
      <c r="I109" s="33"/>
      <c r="J109" s="33">
        <v>2</v>
      </c>
      <c r="K109" s="33"/>
      <c r="L109" s="33"/>
      <c r="M109" s="33"/>
      <c r="N109" s="110"/>
      <c r="O109" s="262">
        <f t="shared" si="99"/>
        <v>2</v>
      </c>
      <c r="P109" s="63">
        <v>20</v>
      </c>
      <c r="Q109" s="33"/>
      <c r="R109" s="32"/>
      <c r="S109" s="32"/>
      <c r="T109" s="32"/>
      <c r="U109" s="32"/>
      <c r="V109" s="32"/>
      <c r="W109" s="34"/>
      <c r="X109" s="157"/>
      <c r="Y109" s="156"/>
      <c r="Z109" s="156"/>
      <c r="AA109" s="289"/>
      <c r="AB109" s="157"/>
      <c r="AC109" s="156"/>
      <c r="AD109" s="156"/>
      <c r="AE109" s="289"/>
      <c r="AF109" s="157"/>
      <c r="AG109" s="156"/>
      <c r="AH109" s="212">
        <v>20</v>
      </c>
      <c r="AI109" s="436"/>
      <c r="AJ109" s="157"/>
      <c r="AK109" s="156"/>
      <c r="AL109" s="212"/>
      <c r="AM109" s="436"/>
      <c r="AN109" s="157"/>
      <c r="AO109" s="156"/>
      <c r="AP109" s="212"/>
      <c r="AQ109" s="212"/>
    </row>
    <row r="110" spans="1:43" s="3" customFormat="1" ht="19.899999999999999" customHeight="1" x14ac:dyDescent="0.2">
      <c r="A110" s="203" t="s">
        <v>188</v>
      </c>
      <c r="B110" s="43"/>
      <c r="C110" s="47" t="s">
        <v>62</v>
      </c>
      <c r="D110" s="226">
        <v>30</v>
      </c>
      <c r="E110" s="33"/>
      <c r="F110" s="33"/>
      <c r="G110" s="33"/>
      <c r="H110" s="33"/>
      <c r="I110" s="33"/>
      <c r="J110" s="33">
        <v>2</v>
      </c>
      <c r="K110" s="33"/>
      <c r="L110" s="33"/>
      <c r="M110" s="33"/>
      <c r="N110" s="110"/>
      <c r="O110" s="262">
        <f t="shared" si="99"/>
        <v>2</v>
      </c>
      <c r="P110" s="63"/>
      <c r="Q110" s="33"/>
      <c r="R110" s="32">
        <v>30</v>
      </c>
      <c r="S110" s="32"/>
      <c r="T110" s="32"/>
      <c r="U110" s="32"/>
      <c r="V110" s="32"/>
      <c r="W110" s="34"/>
      <c r="X110" s="157"/>
      <c r="Y110" s="156"/>
      <c r="Z110" s="156"/>
      <c r="AA110" s="289"/>
      <c r="AB110" s="157"/>
      <c r="AC110" s="156"/>
      <c r="AD110" s="156"/>
      <c r="AE110" s="289"/>
      <c r="AF110" s="157"/>
      <c r="AG110" s="156"/>
      <c r="AH110" s="212"/>
      <c r="AI110" s="436">
        <v>30</v>
      </c>
      <c r="AJ110" s="157"/>
      <c r="AK110" s="156"/>
      <c r="AL110" s="212"/>
      <c r="AM110" s="436"/>
      <c r="AN110" s="157"/>
      <c r="AO110" s="156"/>
      <c r="AP110" s="212"/>
      <c r="AQ110" s="212"/>
    </row>
    <row r="111" spans="1:43" s="3" customFormat="1" ht="22.5" x14ac:dyDescent="0.2">
      <c r="A111" s="203" t="s">
        <v>189</v>
      </c>
      <c r="B111" s="43"/>
      <c r="C111" s="47" t="s">
        <v>61</v>
      </c>
      <c r="D111" s="226">
        <v>20</v>
      </c>
      <c r="E111" s="65"/>
      <c r="F111" s="65"/>
      <c r="G111" s="65"/>
      <c r="H111" s="65"/>
      <c r="I111" s="65"/>
      <c r="J111" s="65">
        <v>2</v>
      </c>
      <c r="K111" s="65"/>
      <c r="L111" s="65"/>
      <c r="M111" s="65"/>
      <c r="N111" s="109"/>
      <c r="O111" s="262">
        <f t="shared" si="99"/>
        <v>2</v>
      </c>
      <c r="P111" s="63">
        <v>20</v>
      </c>
      <c r="Q111" s="33"/>
      <c r="R111" s="32"/>
      <c r="S111" s="32"/>
      <c r="T111" s="32"/>
      <c r="U111" s="32"/>
      <c r="V111" s="32"/>
      <c r="W111" s="34"/>
      <c r="X111" s="157"/>
      <c r="Y111" s="156"/>
      <c r="Z111" s="156"/>
      <c r="AA111" s="289"/>
      <c r="AB111" s="157"/>
      <c r="AC111" s="156"/>
      <c r="AD111" s="156"/>
      <c r="AE111" s="289"/>
      <c r="AF111" s="157"/>
      <c r="AG111" s="156"/>
      <c r="AH111" s="212">
        <v>20</v>
      </c>
      <c r="AI111" s="436"/>
      <c r="AJ111" s="157"/>
      <c r="AK111" s="156"/>
      <c r="AL111" s="212"/>
      <c r="AM111" s="436"/>
      <c r="AN111" s="157"/>
      <c r="AO111" s="156"/>
      <c r="AP111" s="212"/>
      <c r="AQ111" s="212"/>
    </row>
    <row r="112" spans="1:43" s="3" customFormat="1" ht="23.25" thickBot="1" x14ac:dyDescent="0.25">
      <c r="A112" s="203" t="s">
        <v>190</v>
      </c>
      <c r="B112" s="43"/>
      <c r="C112" s="47" t="s">
        <v>62</v>
      </c>
      <c r="D112" s="226">
        <v>50</v>
      </c>
      <c r="E112" s="99"/>
      <c r="F112" s="99"/>
      <c r="G112" s="99"/>
      <c r="H112" s="99"/>
      <c r="I112" s="99"/>
      <c r="J112" s="99">
        <v>2</v>
      </c>
      <c r="K112" s="99"/>
      <c r="L112" s="99"/>
      <c r="M112" s="99"/>
      <c r="N112" s="280"/>
      <c r="O112" s="222">
        <f t="shared" ref="O112" si="100">SUM(E112:N112)</f>
        <v>2</v>
      </c>
      <c r="P112" s="63"/>
      <c r="Q112" s="33"/>
      <c r="R112" s="32">
        <v>50</v>
      </c>
      <c r="S112" s="32"/>
      <c r="T112" s="32"/>
      <c r="U112" s="32"/>
      <c r="V112" s="32"/>
      <c r="W112" s="34"/>
      <c r="X112" s="157"/>
      <c r="Y112" s="156"/>
      <c r="Z112" s="156"/>
      <c r="AA112" s="289"/>
      <c r="AB112" s="157"/>
      <c r="AC112" s="156"/>
      <c r="AD112" s="156"/>
      <c r="AE112" s="289"/>
      <c r="AF112" s="157"/>
      <c r="AG112" s="156"/>
      <c r="AH112" s="212"/>
      <c r="AI112" s="436">
        <v>50</v>
      </c>
      <c r="AJ112" s="157"/>
      <c r="AK112" s="156"/>
      <c r="AL112" s="212"/>
      <c r="AM112" s="436"/>
      <c r="AN112" s="157"/>
      <c r="AO112" s="156"/>
      <c r="AP112" s="212"/>
      <c r="AQ112" s="212"/>
    </row>
    <row r="113" spans="1:43" s="3" customFormat="1" ht="22.15" customHeight="1" thickTop="1" thickBot="1" x14ac:dyDescent="0.25">
      <c r="A113" s="186" t="s">
        <v>115</v>
      </c>
      <c r="B113" s="22" t="s">
        <v>249</v>
      </c>
      <c r="C113" s="123" t="s">
        <v>252</v>
      </c>
      <c r="D113" s="235">
        <f>SUM(D107:D112)</f>
        <v>170</v>
      </c>
      <c r="E113" s="83">
        <f t="shared" ref="E113:P113" si="101">SUM(E107:E112)</f>
        <v>0</v>
      </c>
      <c r="F113" s="83">
        <f t="shared" si="101"/>
        <v>0</v>
      </c>
      <c r="G113" s="83">
        <f t="shared" si="101"/>
        <v>0</v>
      </c>
      <c r="H113" s="83">
        <f t="shared" si="101"/>
        <v>0</v>
      </c>
      <c r="I113" s="83">
        <f>SUM(I107:I112)</f>
        <v>4</v>
      </c>
      <c r="J113" s="83">
        <f t="shared" ref="J113:M113" si="102">SUM(J107:J112)</f>
        <v>8</v>
      </c>
      <c r="K113" s="83">
        <f t="shared" si="102"/>
        <v>0</v>
      </c>
      <c r="L113" s="83">
        <f t="shared" si="102"/>
        <v>0</v>
      </c>
      <c r="M113" s="83">
        <f t="shared" si="102"/>
        <v>0</v>
      </c>
      <c r="N113" s="88">
        <f t="shared" si="101"/>
        <v>0</v>
      </c>
      <c r="O113" s="235">
        <f t="shared" ref="O113:AQ113" si="103">SUM(O107:O112)</f>
        <v>12</v>
      </c>
      <c r="P113" s="83">
        <f t="shared" si="101"/>
        <v>60</v>
      </c>
      <c r="Q113" s="83">
        <f t="shared" si="103"/>
        <v>0</v>
      </c>
      <c r="R113" s="83">
        <f t="shared" si="103"/>
        <v>110</v>
      </c>
      <c r="S113" s="83">
        <f t="shared" si="103"/>
        <v>0</v>
      </c>
      <c r="T113" s="83">
        <f t="shared" si="103"/>
        <v>0</v>
      </c>
      <c r="U113" s="83">
        <f t="shared" si="103"/>
        <v>0</v>
      </c>
      <c r="V113" s="83">
        <f t="shared" si="103"/>
        <v>0</v>
      </c>
      <c r="W113" s="84">
        <f t="shared" si="103"/>
        <v>0</v>
      </c>
      <c r="X113" s="437">
        <f t="shared" si="103"/>
        <v>0</v>
      </c>
      <c r="Y113" s="437">
        <f t="shared" si="103"/>
        <v>0</v>
      </c>
      <c r="Z113" s="437">
        <f t="shared" si="103"/>
        <v>0</v>
      </c>
      <c r="AA113" s="432">
        <f t="shared" si="103"/>
        <v>0</v>
      </c>
      <c r="AB113" s="437">
        <f t="shared" si="103"/>
        <v>0</v>
      </c>
      <c r="AC113" s="437">
        <f t="shared" si="103"/>
        <v>0</v>
      </c>
      <c r="AD113" s="437">
        <f t="shared" si="103"/>
        <v>0</v>
      </c>
      <c r="AE113" s="432">
        <f t="shared" si="103"/>
        <v>0</v>
      </c>
      <c r="AF113" s="437">
        <f t="shared" si="103"/>
        <v>20</v>
      </c>
      <c r="AG113" s="437">
        <f t="shared" si="103"/>
        <v>30</v>
      </c>
      <c r="AH113" s="437">
        <f t="shared" si="103"/>
        <v>40</v>
      </c>
      <c r="AI113" s="432">
        <f t="shared" si="103"/>
        <v>80</v>
      </c>
      <c r="AJ113" s="437">
        <f t="shared" si="103"/>
        <v>0</v>
      </c>
      <c r="AK113" s="437">
        <f t="shared" si="103"/>
        <v>0</v>
      </c>
      <c r="AL113" s="437">
        <f t="shared" si="103"/>
        <v>0</v>
      </c>
      <c r="AM113" s="432">
        <f t="shared" si="103"/>
        <v>0</v>
      </c>
      <c r="AN113" s="430">
        <f t="shared" si="103"/>
        <v>0</v>
      </c>
      <c r="AO113" s="437">
        <f t="shared" si="103"/>
        <v>0</v>
      </c>
      <c r="AP113" s="437">
        <f t="shared" si="103"/>
        <v>0</v>
      </c>
      <c r="AQ113" s="431">
        <f t="shared" si="103"/>
        <v>0</v>
      </c>
    </row>
    <row r="114" spans="1:43" s="3" customFormat="1" ht="13.15" customHeight="1" thickTop="1" x14ac:dyDescent="0.2">
      <c r="A114" s="196" t="s">
        <v>91</v>
      </c>
      <c r="B114" s="33"/>
      <c r="C114" s="110"/>
      <c r="D114" s="226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262"/>
      <c r="P114" s="41"/>
      <c r="Q114" s="49"/>
      <c r="R114" s="43"/>
      <c r="S114" s="42"/>
      <c r="T114" s="42"/>
      <c r="U114" s="49"/>
      <c r="V114" s="49"/>
      <c r="W114" s="51"/>
      <c r="X114" s="390"/>
      <c r="Y114" s="211"/>
      <c r="Z114" s="211"/>
      <c r="AA114" s="389"/>
      <c r="AB114" s="157"/>
      <c r="AC114" s="156"/>
      <c r="AD114" s="156"/>
      <c r="AE114" s="289"/>
      <c r="AF114" s="157"/>
      <c r="AG114" s="156"/>
      <c r="AH114" s="211"/>
      <c r="AI114" s="389"/>
      <c r="AJ114" s="390"/>
      <c r="AK114" s="211"/>
      <c r="AL114" s="211"/>
      <c r="AM114" s="389"/>
      <c r="AN114" s="390"/>
      <c r="AO114" s="211"/>
      <c r="AP114" s="211"/>
      <c r="AQ114" s="211"/>
    </row>
    <row r="115" spans="1:43" s="3" customFormat="1" ht="19.899999999999999" customHeight="1" x14ac:dyDescent="0.2">
      <c r="A115" s="203" t="s">
        <v>191</v>
      </c>
      <c r="B115" s="32" t="s">
        <v>61</v>
      </c>
      <c r="C115" s="38"/>
      <c r="D115" s="226">
        <v>20</v>
      </c>
      <c r="E115" s="33"/>
      <c r="F115" s="33"/>
      <c r="G115" s="33"/>
      <c r="H115" s="33"/>
      <c r="I115" s="33"/>
      <c r="J115" s="33"/>
      <c r="K115" s="33">
        <v>2</v>
      </c>
      <c r="L115" s="33"/>
      <c r="M115" s="33"/>
      <c r="N115" s="110"/>
      <c r="O115" s="222">
        <f t="shared" ref="O115:O118" si="104">SUM(E115:N115)</f>
        <v>2</v>
      </c>
      <c r="P115" s="63">
        <v>20</v>
      </c>
      <c r="Q115" s="33"/>
      <c r="R115" s="32"/>
      <c r="S115" s="32"/>
      <c r="T115" s="32"/>
      <c r="U115" s="32"/>
      <c r="V115" s="32"/>
      <c r="W115" s="34"/>
      <c r="X115" s="157"/>
      <c r="Y115" s="156"/>
      <c r="Z115" s="156"/>
      <c r="AA115" s="289"/>
      <c r="AB115" s="157"/>
      <c r="AC115" s="156"/>
      <c r="AD115" s="156"/>
      <c r="AE115" s="289"/>
      <c r="AF115" s="157"/>
      <c r="AG115" s="156"/>
      <c r="AH115" s="212"/>
      <c r="AI115" s="436"/>
      <c r="AJ115" s="157">
        <v>20</v>
      </c>
      <c r="AK115" s="156"/>
      <c r="AL115" s="212"/>
      <c r="AM115" s="436"/>
      <c r="AN115" s="157"/>
      <c r="AO115" s="156"/>
      <c r="AP115" s="212"/>
      <c r="AQ115" s="212"/>
    </row>
    <row r="116" spans="1:43" s="3" customFormat="1" ht="19.899999999999999" customHeight="1" x14ac:dyDescent="0.2">
      <c r="A116" s="203" t="s">
        <v>192</v>
      </c>
      <c r="B116" s="32" t="s">
        <v>62</v>
      </c>
      <c r="C116" s="38"/>
      <c r="D116" s="226">
        <v>30</v>
      </c>
      <c r="E116" s="65"/>
      <c r="F116" s="65"/>
      <c r="G116" s="65"/>
      <c r="H116" s="65"/>
      <c r="I116" s="65"/>
      <c r="J116" s="65"/>
      <c r="K116" s="65">
        <v>2</v>
      </c>
      <c r="L116" s="65"/>
      <c r="M116" s="65"/>
      <c r="N116" s="109"/>
      <c r="O116" s="262">
        <f t="shared" ref="O116:O117" si="105">SUM(E116:N116)</f>
        <v>2</v>
      </c>
      <c r="P116" s="63"/>
      <c r="Q116" s="33"/>
      <c r="R116" s="32">
        <v>30</v>
      </c>
      <c r="S116" s="32"/>
      <c r="T116" s="32"/>
      <c r="U116" s="32"/>
      <c r="V116" s="32"/>
      <c r="W116" s="34"/>
      <c r="X116" s="157"/>
      <c r="Y116" s="156"/>
      <c r="Z116" s="156"/>
      <c r="AA116" s="289"/>
      <c r="AB116" s="157"/>
      <c r="AC116" s="156"/>
      <c r="AD116" s="156"/>
      <c r="AE116" s="289"/>
      <c r="AF116" s="157"/>
      <c r="AG116" s="156"/>
      <c r="AH116" s="212"/>
      <c r="AI116" s="436"/>
      <c r="AJ116" s="157"/>
      <c r="AK116" s="156">
        <v>30</v>
      </c>
      <c r="AL116" s="212"/>
      <c r="AM116" s="436"/>
      <c r="AN116" s="157"/>
      <c r="AO116" s="156"/>
      <c r="AP116" s="212"/>
      <c r="AQ116" s="212"/>
    </row>
    <row r="117" spans="1:43" s="3" customFormat="1" ht="13.15" customHeight="1" x14ac:dyDescent="0.2">
      <c r="A117" s="203" t="s">
        <v>193</v>
      </c>
      <c r="B117" s="32"/>
      <c r="C117" s="38" t="s">
        <v>62</v>
      </c>
      <c r="D117" s="226">
        <v>15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109">
        <v>1</v>
      </c>
      <c r="O117" s="262">
        <f t="shared" si="105"/>
        <v>1</v>
      </c>
      <c r="P117" s="63">
        <v>15</v>
      </c>
      <c r="Q117" s="33"/>
      <c r="R117" s="32"/>
      <c r="S117" s="32"/>
      <c r="T117" s="32"/>
      <c r="U117" s="32"/>
      <c r="V117" s="32"/>
      <c r="W117" s="34"/>
      <c r="X117" s="157"/>
      <c r="Y117" s="156"/>
      <c r="Z117" s="156"/>
      <c r="AA117" s="289"/>
      <c r="AB117" s="157"/>
      <c r="AC117" s="156"/>
      <c r="AD117" s="156"/>
      <c r="AE117" s="289"/>
      <c r="AF117" s="157"/>
      <c r="AG117" s="156"/>
      <c r="AH117" s="212"/>
      <c r="AI117" s="436"/>
      <c r="AJ117" s="157"/>
      <c r="AK117" s="156"/>
      <c r="AL117" s="212"/>
      <c r="AM117" s="436"/>
      <c r="AN117" s="157"/>
      <c r="AO117" s="156"/>
      <c r="AP117" s="212">
        <v>15</v>
      </c>
      <c r="AQ117" s="212"/>
    </row>
    <row r="118" spans="1:43" s="3" customFormat="1" ht="12" thickBot="1" x14ac:dyDescent="0.25">
      <c r="A118" s="203" t="s">
        <v>194</v>
      </c>
      <c r="B118" s="32"/>
      <c r="C118" s="38" t="s">
        <v>62</v>
      </c>
      <c r="D118" s="226">
        <v>15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280">
        <v>1</v>
      </c>
      <c r="O118" s="222">
        <f t="shared" si="104"/>
        <v>1</v>
      </c>
      <c r="P118" s="63"/>
      <c r="Q118" s="33"/>
      <c r="R118" s="32">
        <v>15</v>
      </c>
      <c r="S118" s="49"/>
      <c r="T118" s="49"/>
      <c r="U118" s="49"/>
      <c r="V118" s="49"/>
      <c r="W118" s="51"/>
      <c r="X118" s="434"/>
      <c r="Y118" s="391"/>
      <c r="Z118" s="391"/>
      <c r="AA118" s="392"/>
      <c r="AB118" s="435"/>
      <c r="AC118" s="212"/>
      <c r="AD118" s="156"/>
      <c r="AE118" s="289"/>
      <c r="AF118" s="157"/>
      <c r="AG118" s="156"/>
      <c r="AH118" s="212"/>
      <c r="AI118" s="436"/>
      <c r="AJ118" s="157"/>
      <c r="AK118" s="156"/>
      <c r="AL118" s="212"/>
      <c r="AM118" s="436"/>
      <c r="AN118" s="157"/>
      <c r="AO118" s="156"/>
      <c r="AP118" s="212"/>
      <c r="AQ118" s="212">
        <v>15</v>
      </c>
    </row>
    <row r="119" spans="1:43" s="3" customFormat="1" ht="22.15" customHeight="1" thickTop="1" thickBot="1" x14ac:dyDescent="0.25">
      <c r="A119" s="186" t="s">
        <v>115</v>
      </c>
      <c r="B119" s="22" t="s">
        <v>249</v>
      </c>
      <c r="C119" s="123" t="s">
        <v>63</v>
      </c>
      <c r="D119" s="235">
        <f t="shared" ref="D119:AQ119" si="106">SUM(D115:D118)</f>
        <v>80</v>
      </c>
      <c r="E119" s="83">
        <f t="shared" si="106"/>
        <v>0</v>
      </c>
      <c r="F119" s="83">
        <f t="shared" si="106"/>
        <v>0</v>
      </c>
      <c r="G119" s="83">
        <f t="shared" si="106"/>
        <v>0</v>
      </c>
      <c r="H119" s="83">
        <f t="shared" si="106"/>
        <v>0</v>
      </c>
      <c r="I119" s="83">
        <f t="shared" si="106"/>
        <v>0</v>
      </c>
      <c r="J119" s="83">
        <f t="shared" si="106"/>
        <v>0</v>
      </c>
      <c r="K119" s="83">
        <f t="shared" si="106"/>
        <v>4</v>
      </c>
      <c r="L119" s="83">
        <f t="shared" si="106"/>
        <v>0</v>
      </c>
      <c r="M119" s="83">
        <f t="shared" si="106"/>
        <v>0</v>
      </c>
      <c r="N119" s="88">
        <f t="shared" si="106"/>
        <v>2</v>
      </c>
      <c r="O119" s="235">
        <f t="shared" si="106"/>
        <v>6</v>
      </c>
      <c r="P119" s="258">
        <f t="shared" si="106"/>
        <v>35</v>
      </c>
      <c r="Q119" s="83">
        <f t="shared" si="106"/>
        <v>0</v>
      </c>
      <c r="R119" s="83">
        <f t="shared" si="106"/>
        <v>45</v>
      </c>
      <c r="S119" s="83">
        <f t="shared" si="106"/>
        <v>0</v>
      </c>
      <c r="T119" s="83">
        <f t="shared" si="106"/>
        <v>0</v>
      </c>
      <c r="U119" s="83">
        <f t="shared" si="106"/>
        <v>0</v>
      </c>
      <c r="V119" s="83">
        <f t="shared" si="106"/>
        <v>0</v>
      </c>
      <c r="W119" s="90">
        <f t="shared" si="106"/>
        <v>0</v>
      </c>
      <c r="X119" s="430">
        <f t="shared" si="106"/>
        <v>0</v>
      </c>
      <c r="Y119" s="437">
        <f t="shared" si="106"/>
        <v>0</v>
      </c>
      <c r="Z119" s="437">
        <f t="shared" si="106"/>
        <v>0</v>
      </c>
      <c r="AA119" s="438">
        <f t="shared" si="106"/>
        <v>0</v>
      </c>
      <c r="AB119" s="430">
        <f t="shared" si="106"/>
        <v>0</v>
      </c>
      <c r="AC119" s="437">
        <f t="shared" si="106"/>
        <v>0</v>
      </c>
      <c r="AD119" s="437">
        <f t="shared" si="106"/>
        <v>0</v>
      </c>
      <c r="AE119" s="438">
        <f t="shared" si="106"/>
        <v>0</v>
      </c>
      <c r="AF119" s="430">
        <f t="shared" si="106"/>
        <v>0</v>
      </c>
      <c r="AG119" s="437">
        <f t="shared" si="106"/>
        <v>0</v>
      </c>
      <c r="AH119" s="437">
        <f t="shared" si="106"/>
        <v>0</v>
      </c>
      <c r="AI119" s="438">
        <f t="shared" si="106"/>
        <v>0</v>
      </c>
      <c r="AJ119" s="430">
        <f t="shared" si="106"/>
        <v>20</v>
      </c>
      <c r="AK119" s="437">
        <f t="shared" si="106"/>
        <v>30</v>
      </c>
      <c r="AL119" s="437">
        <f t="shared" si="106"/>
        <v>0</v>
      </c>
      <c r="AM119" s="438">
        <f t="shared" si="106"/>
        <v>0</v>
      </c>
      <c r="AN119" s="430">
        <f t="shared" si="106"/>
        <v>0</v>
      </c>
      <c r="AO119" s="437">
        <f t="shared" si="106"/>
        <v>0</v>
      </c>
      <c r="AP119" s="437">
        <f t="shared" si="106"/>
        <v>15</v>
      </c>
      <c r="AQ119" s="437">
        <f t="shared" si="106"/>
        <v>15</v>
      </c>
    </row>
    <row r="120" spans="1:43" s="3" customFormat="1" ht="13.15" customHeight="1" thickTop="1" x14ac:dyDescent="0.2">
      <c r="A120" s="194" t="s">
        <v>92</v>
      </c>
      <c r="B120" s="33"/>
      <c r="C120" s="110"/>
      <c r="D120" s="226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262"/>
      <c r="P120" s="41"/>
      <c r="Q120" s="49"/>
      <c r="R120" s="43"/>
      <c r="S120" s="42"/>
      <c r="T120" s="42"/>
      <c r="U120" s="49"/>
      <c r="V120" s="49"/>
      <c r="W120" s="51"/>
      <c r="X120" s="390"/>
      <c r="Y120" s="211"/>
      <c r="Z120" s="211"/>
      <c r="AA120" s="389"/>
      <c r="AB120" s="157"/>
      <c r="AC120" s="156"/>
      <c r="AD120" s="156"/>
      <c r="AE120" s="289"/>
      <c r="AF120" s="157"/>
      <c r="AG120" s="156"/>
      <c r="AH120" s="211"/>
      <c r="AI120" s="389"/>
      <c r="AJ120" s="390"/>
      <c r="AK120" s="211"/>
      <c r="AL120" s="211"/>
      <c r="AM120" s="389"/>
      <c r="AN120" s="390"/>
      <c r="AO120" s="211"/>
      <c r="AP120" s="211"/>
      <c r="AQ120" s="211"/>
    </row>
    <row r="121" spans="1:43" s="3" customFormat="1" ht="13.15" customHeight="1" x14ac:dyDescent="0.2">
      <c r="A121" s="339" t="s">
        <v>195</v>
      </c>
      <c r="B121" s="33"/>
      <c r="C121" s="110" t="s">
        <v>61</v>
      </c>
      <c r="D121" s="226">
        <v>30</v>
      </c>
      <c r="E121" s="288"/>
      <c r="F121" s="33"/>
      <c r="G121" s="33"/>
      <c r="H121" s="33">
        <v>3</v>
      </c>
      <c r="I121" s="33"/>
      <c r="J121" s="33"/>
      <c r="K121" s="33"/>
      <c r="L121" s="33"/>
      <c r="M121" s="33"/>
      <c r="N121" s="44"/>
      <c r="O121" s="222">
        <f>SUM(E121:N121)</f>
        <v>3</v>
      </c>
      <c r="P121" s="37">
        <v>30</v>
      </c>
      <c r="Q121" s="49"/>
      <c r="R121" s="43"/>
      <c r="S121" s="42"/>
      <c r="T121" s="42"/>
      <c r="U121" s="49"/>
      <c r="V121" s="49"/>
      <c r="W121" s="51"/>
      <c r="X121" s="390"/>
      <c r="Y121" s="211"/>
      <c r="Z121" s="211"/>
      <c r="AA121" s="389"/>
      <c r="AB121" s="157"/>
      <c r="AC121" s="156"/>
      <c r="AD121" s="156">
        <v>30</v>
      </c>
      <c r="AE121" s="289"/>
      <c r="AF121" s="157"/>
      <c r="AG121" s="156"/>
      <c r="AH121" s="211"/>
      <c r="AI121" s="389"/>
      <c r="AJ121" s="390"/>
      <c r="AK121" s="211"/>
      <c r="AL121" s="211"/>
      <c r="AM121" s="389"/>
      <c r="AN121" s="390"/>
      <c r="AO121" s="211"/>
      <c r="AP121" s="211"/>
      <c r="AQ121" s="211"/>
    </row>
    <row r="122" spans="1:43" s="3" customFormat="1" ht="13.15" customHeight="1" thickBot="1" x14ac:dyDescent="0.25">
      <c r="A122" s="340" t="s">
        <v>196</v>
      </c>
      <c r="B122" s="43"/>
      <c r="C122" s="47" t="s">
        <v>62</v>
      </c>
      <c r="D122" s="226">
        <v>30</v>
      </c>
      <c r="E122" s="99"/>
      <c r="F122" s="99"/>
      <c r="G122" s="99"/>
      <c r="H122" s="99">
        <v>3</v>
      </c>
      <c r="I122" s="99"/>
      <c r="J122" s="99"/>
      <c r="K122" s="99"/>
      <c r="L122" s="99"/>
      <c r="M122" s="99"/>
      <c r="N122" s="280"/>
      <c r="O122" s="222">
        <f t="shared" ref="O122" si="107">SUM(E122:N122)</f>
        <v>3</v>
      </c>
      <c r="P122" s="63"/>
      <c r="Q122" s="33"/>
      <c r="R122" s="32">
        <v>30</v>
      </c>
      <c r="S122" s="32"/>
      <c r="T122" s="32"/>
      <c r="U122" s="32"/>
      <c r="V122" s="32"/>
      <c r="W122" s="34"/>
      <c r="X122" s="157"/>
      <c r="Y122" s="156"/>
      <c r="Z122" s="156"/>
      <c r="AA122" s="289"/>
      <c r="AB122" s="157"/>
      <c r="AC122" s="156"/>
      <c r="AD122" s="156"/>
      <c r="AE122" s="289">
        <v>30</v>
      </c>
      <c r="AF122" s="157"/>
      <c r="AG122" s="156"/>
      <c r="AH122" s="212"/>
      <c r="AI122" s="436"/>
      <c r="AJ122" s="157"/>
      <c r="AK122" s="156"/>
      <c r="AL122" s="212"/>
      <c r="AM122" s="436"/>
      <c r="AN122" s="157"/>
      <c r="AO122" s="156"/>
      <c r="AP122" s="212"/>
      <c r="AQ122" s="212"/>
    </row>
    <row r="123" spans="1:43" s="3" customFormat="1" ht="22.15" customHeight="1" thickTop="1" thickBot="1" x14ac:dyDescent="0.25">
      <c r="A123" s="186" t="s">
        <v>115</v>
      </c>
      <c r="B123" s="23"/>
      <c r="C123" s="123" t="s">
        <v>249</v>
      </c>
      <c r="D123" s="235">
        <f>SUM(D121:D122)</f>
        <v>60</v>
      </c>
      <c r="E123" s="83">
        <f>SUM(E121:E122)</f>
        <v>0</v>
      </c>
      <c r="F123" s="83">
        <f>SUM(F121:F122)</f>
        <v>0</v>
      </c>
      <c r="G123" s="83">
        <f t="shared" ref="G123:M123" si="108">SUM(G121:G122)</f>
        <v>0</v>
      </c>
      <c r="H123" s="83">
        <f t="shared" si="108"/>
        <v>6</v>
      </c>
      <c r="I123" s="83">
        <f t="shared" si="108"/>
        <v>0</v>
      </c>
      <c r="J123" s="83">
        <f t="shared" si="108"/>
        <v>0</v>
      </c>
      <c r="K123" s="83">
        <f t="shared" si="108"/>
        <v>0</v>
      </c>
      <c r="L123" s="83">
        <f t="shared" si="108"/>
        <v>0</v>
      </c>
      <c r="M123" s="83">
        <f t="shared" si="108"/>
        <v>0</v>
      </c>
      <c r="N123" s="88">
        <f>SUM(N121:N122)</f>
        <v>0</v>
      </c>
      <c r="O123" s="235">
        <f>SUM(O121:O122)</f>
        <v>6</v>
      </c>
      <c r="P123" s="83">
        <f>SUM(P121:P122)</f>
        <v>30</v>
      </c>
      <c r="Q123" s="83">
        <f t="shared" ref="Q123:V123" si="109">SUM(Q121:Q122)</f>
        <v>0</v>
      </c>
      <c r="R123" s="83">
        <f t="shared" si="109"/>
        <v>30</v>
      </c>
      <c r="S123" s="83">
        <f t="shared" si="109"/>
        <v>0</v>
      </c>
      <c r="T123" s="83">
        <f t="shared" si="109"/>
        <v>0</v>
      </c>
      <c r="U123" s="83">
        <f t="shared" si="109"/>
        <v>0</v>
      </c>
      <c r="V123" s="83">
        <f t="shared" si="109"/>
        <v>0</v>
      </c>
      <c r="W123" s="84">
        <f>SUM(W121:W122)</f>
        <v>0</v>
      </c>
      <c r="X123" s="437">
        <f>SUM(X121:X122)</f>
        <v>0</v>
      </c>
      <c r="Y123" s="437">
        <f t="shared" ref="Y123:Z123" si="110">SUM(Y121:Y122)</f>
        <v>0</v>
      </c>
      <c r="Z123" s="437">
        <f t="shared" si="110"/>
        <v>0</v>
      </c>
      <c r="AA123" s="432">
        <f>SUM(AA121:AA122)</f>
        <v>0</v>
      </c>
      <c r="AB123" s="437">
        <f>SUM(AB121:AB122)</f>
        <v>0</v>
      </c>
      <c r="AC123" s="437">
        <f t="shared" ref="AC123:AD123" si="111">SUM(AC121:AC122)</f>
        <v>0</v>
      </c>
      <c r="AD123" s="437">
        <f t="shared" si="111"/>
        <v>30</v>
      </c>
      <c r="AE123" s="432">
        <f>SUM(AE121:AE122)</f>
        <v>30</v>
      </c>
      <c r="AF123" s="437">
        <f>SUM(AF121:AF122)</f>
        <v>0</v>
      </c>
      <c r="AG123" s="437">
        <f t="shared" ref="AG123:AH123" si="112">SUM(AG121:AG122)</f>
        <v>0</v>
      </c>
      <c r="AH123" s="437">
        <f t="shared" si="112"/>
        <v>0</v>
      </c>
      <c r="AI123" s="432">
        <f>SUM(AI121:AI122)</f>
        <v>0</v>
      </c>
      <c r="AJ123" s="437">
        <f>SUM(AJ121:AJ122)</f>
        <v>0</v>
      </c>
      <c r="AK123" s="437">
        <f t="shared" ref="AK123:AL123" si="113">SUM(AK121:AK122)</f>
        <v>0</v>
      </c>
      <c r="AL123" s="437">
        <f t="shared" si="113"/>
        <v>0</v>
      </c>
      <c r="AM123" s="432">
        <f>SUM(AM121:AM122)</f>
        <v>0</v>
      </c>
      <c r="AN123" s="430">
        <f>SUM(AN121:AN122)</f>
        <v>0</v>
      </c>
      <c r="AO123" s="437">
        <f t="shared" ref="AO123:AP123" si="114">SUM(AO121:AO122)</f>
        <v>0</v>
      </c>
      <c r="AP123" s="437">
        <f t="shared" si="114"/>
        <v>0</v>
      </c>
      <c r="AQ123" s="431">
        <f>SUM(AQ121:AQ122)</f>
        <v>0</v>
      </c>
    </row>
    <row r="124" spans="1:43" s="3" customFormat="1" ht="13.15" customHeight="1" thickTop="1" x14ac:dyDescent="0.2">
      <c r="A124" s="196" t="s">
        <v>93</v>
      </c>
      <c r="B124" s="33"/>
      <c r="C124" s="110"/>
      <c r="D124" s="226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262"/>
      <c r="P124" s="41"/>
      <c r="Q124" s="49"/>
      <c r="R124" s="43"/>
      <c r="S124" s="42"/>
      <c r="T124" s="42"/>
      <c r="U124" s="49"/>
      <c r="V124" s="49"/>
      <c r="W124" s="51"/>
      <c r="X124" s="390"/>
      <c r="Y124" s="211"/>
      <c r="Z124" s="211"/>
      <c r="AA124" s="389"/>
      <c r="AB124" s="157"/>
      <c r="AC124" s="156"/>
      <c r="AD124" s="156"/>
      <c r="AE124" s="289"/>
      <c r="AF124" s="157"/>
      <c r="AG124" s="156"/>
      <c r="AH124" s="211"/>
      <c r="AI124" s="389"/>
      <c r="AJ124" s="390"/>
      <c r="AK124" s="211"/>
      <c r="AL124" s="211"/>
      <c r="AM124" s="389"/>
      <c r="AN124" s="390"/>
      <c r="AO124" s="211"/>
      <c r="AP124" s="211"/>
      <c r="AQ124" s="211"/>
    </row>
    <row r="125" spans="1:43" s="3" customFormat="1" ht="13.15" customHeight="1" thickBot="1" x14ac:dyDescent="0.25">
      <c r="A125" s="204" t="s">
        <v>32</v>
      </c>
      <c r="B125" s="32"/>
      <c r="C125" s="38" t="s">
        <v>62</v>
      </c>
      <c r="D125" s="226">
        <v>120</v>
      </c>
      <c r="E125" s="99"/>
      <c r="F125" s="99"/>
      <c r="G125" s="99"/>
      <c r="H125" s="99"/>
      <c r="I125" s="99"/>
      <c r="J125" s="99">
        <v>6</v>
      </c>
      <c r="K125" s="99"/>
      <c r="L125" s="99"/>
      <c r="M125" s="99"/>
      <c r="N125" s="280"/>
      <c r="O125" s="222">
        <f t="shared" ref="O125" si="115">SUM(E125:N125)</f>
        <v>6</v>
      </c>
      <c r="P125" s="62"/>
      <c r="Q125" s="49"/>
      <c r="R125" s="49"/>
      <c r="S125" s="49"/>
      <c r="T125" s="49"/>
      <c r="U125" s="49"/>
      <c r="V125" s="49"/>
      <c r="W125" s="51">
        <v>120</v>
      </c>
      <c r="X125" s="434"/>
      <c r="Y125" s="391"/>
      <c r="Z125" s="391"/>
      <c r="AA125" s="392"/>
      <c r="AB125" s="435"/>
      <c r="AC125" s="212"/>
      <c r="AD125" s="212"/>
      <c r="AE125" s="436"/>
      <c r="AF125" s="444"/>
      <c r="AG125" s="374"/>
      <c r="AH125" s="445"/>
      <c r="AI125" s="446">
        <v>120</v>
      </c>
      <c r="AJ125" s="444"/>
      <c r="AK125" s="374"/>
      <c r="AL125" s="447"/>
      <c r="AM125" s="448"/>
      <c r="AN125" s="444"/>
      <c r="AO125" s="374"/>
      <c r="AP125" s="447"/>
      <c r="AQ125" s="449"/>
    </row>
    <row r="126" spans="1:43" s="3" customFormat="1" ht="18" customHeight="1" thickTop="1" thickBot="1" x14ac:dyDescent="0.25">
      <c r="A126" s="186" t="s">
        <v>115</v>
      </c>
      <c r="B126" s="56"/>
      <c r="C126" s="112" t="s">
        <v>120</v>
      </c>
      <c r="D126" s="231">
        <f>SUM(D125)</f>
        <v>120</v>
      </c>
      <c r="E126" s="66">
        <f t="shared" ref="E126:N126" si="116">SUM(E125)</f>
        <v>0</v>
      </c>
      <c r="F126" s="66">
        <f t="shared" si="116"/>
        <v>0</v>
      </c>
      <c r="G126" s="66">
        <f t="shared" si="116"/>
        <v>0</v>
      </c>
      <c r="H126" s="66">
        <f t="shared" si="116"/>
        <v>0</v>
      </c>
      <c r="I126" s="66">
        <f t="shared" si="116"/>
        <v>0</v>
      </c>
      <c r="J126" s="66">
        <f t="shared" si="116"/>
        <v>6</v>
      </c>
      <c r="K126" s="66">
        <f t="shared" si="116"/>
        <v>0</v>
      </c>
      <c r="L126" s="66">
        <f t="shared" si="116"/>
        <v>0</v>
      </c>
      <c r="M126" s="66">
        <f t="shared" si="116"/>
        <v>0</v>
      </c>
      <c r="N126" s="102">
        <f t="shared" si="116"/>
        <v>0</v>
      </c>
      <c r="O126" s="231">
        <f>SUM(E126:N126)</f>
        <v>6</v>
      </c>
      <c r="P126" s="257">
        <f t="shared" ref="P126:AQ126" si="117">SUM(P125)</f>
        <v>0</v>
      </c>
      <c r="Q126" s="66">
        <f t="shared" si="117"/>
        <v>0</v>
      </c>
      <c r="R126" s="66">
        <f t="shared" si="117"/>
        <v>0</v>
      </c>
      <c r="S126" s="66">
        <f t="shared" si="117"/>
        <v>0</v>
      </c>
      <c r="T126" s="66">
        <f t="shared" si="117"/>
        <v>0</v>
      </c>
      <c r="U126" s="66">
        <f t="shared" si="117"/>
        <v>0</v>
      </c>
      <c r="V126" s="66">
        <f t="shared" si="117"/>
        <v>0</v>
      </c>
      <c r="W126" s="113">
        <f t="shared" si="117"/>
        <v>120</v>
      </c>
      <c r="X126" s="450">
        <f t="shared" si="117"/>
        <v>0</v>
      </c>
      <c r="Y126" s="451">
        <f t="shared" si="117"/>
        <v>0</v>
      </c>
      <c r="Z126" s="451">
        <f t="shared" si="117"/>
        <v>0</v>
      </c>
      <c r="AA126" s="452">
        <f t="shared" si="117"/>
        <v>0</v>
      </c>
      <c r="AB126" s="450">
        <f t="shared" si="117"/>
        <v>0</v>
      </c>
      <c r="AC126" s="451">
        <f t="shared" si="117"/>
        <v>0</v>
      </c>
      <c r="AD126" s="451">
        <f t="shared" si="117"/>
        <v>0</v>
      </c>
      <c r="AE126" s="452">
        <f t="shared" si="117"/>
        <v>0</v>
      </c>
      <c r="AF126" s="450">
        <f t="shared" si="117"/>
        <v>0</v>
      </c>
      <c r="AG126" s="451">
        <f t="shared" si="117"/>
        <v>0</v>
      </c>
      <c r="AH126" s="451">
        <f t="shared" si="117"/>
        <v>0</v>
      </c>
      <c r="AI126" s="452">
        <f t="shared" si="117"/>
        <v>120</v>
      </c>
      <c r="AJ126" s="450">
        <f t="shared" si="117"/>
        <v>0</v>
      </c>
      <c r="AK126" s="451">
        <f t="shared" si="117"/>
        <v>0</v>
      </c>
      <c r="AL126" s="451">
        <f t="shared" si="117"/>
        <v>0</v>
      </c>
      <c r="AM126" s="452">
        <f t="shared" si="117"/>
        <v>0</v>
      </c>
      <c r="AN126" s="450">
        <f t="shared" si="117"/>
        <v>0</v>
      </c>
      <c r="AO126" s="451">
        <f t="shared" si="117"/>
        <v>0</v>
      </c>
      <c r="AP126" s="451">
        <f t="shared" si="117"/>
        <v>0</v>
      </c>
      <c r="AQ126" s="451">
        <f t="shared" si="117"/>
        <v>0</v>
      </c>
    </row>
    <row r="127" spans="1:43" s="3" customFormat="1" ht="18" customHeight="1" thickTop="1" thickBot="1" x14ac:dyDescent="0.25">
      <c r="A127" s="200" t="s">
        <v>138</v>
      </c>
      <c r="B127" s="214"/>
      <c r="C127" s="174"/>
      <c r="D127" s="232">
        <f>SUM(D100,D105,D113,D119,D123,D126)</f>
        <v>580</v>
      </c>
      <c r="E127" s="173">
        <f t="shared" ref="E127:AQ127" si="118">SUM(E100,E105,E113,E119,E123,E126)</f>
        <v>0</v>
      </c>
      <c r="F127" s="173">
        <f t="shared" si="118"/>
        <v>0</v>
      </c>
      <c r="G127" s="173">
        <f t="shared" si="118"/>
        <v>0</v>
      </c>
      <c r="H127" s="173">
        <f t="shared" si="118"/>
        <v>6</v>
      </c>
      <c r="I127" s="173">
        <f t="shared" si="118"/>
        <v>20</v>
      </c>
      <c r="J127" s="173">
        <f t="shared" si="118"/>
        <v>14</v>
      </c>
      <c r="K127" s="173">
        <f t="shared" si="118"/>
        <v>4</v>
      </c>
      <c r="L127" s="173">
        <f t="shared" si="118"/>
        <v>0</v>
      </c>
      <c r="M127" s="173">
        <f t="shared" si="118"/>
        <v>4</v>
      </c>
      <c r="N127" s="120">
        <f t="shared" si="118"/>
        <v>2</v>
      </c>
      <c r="O127" s="232">
        <f t="shared" si="118"/>
        <v>50</v>
      </c>
      <c r="P127" s="257">
        <f t="shared" si="118"/>
        <v>185</v>
      </c>
      <c r="Q127" s="66">
        <f t="shared" si="118"/>
        <v>0</v>
      </c>
      <c r="R127" s="66">
        <f t="shared" si="118"/>
        <v>275</v>
      </c>
      <c r="S127" s="66">
        <f t="shared" si="118"/>
        <v>0</v>
      </c>
      <c r="T127" s="66">
        <f t="shared" si="118"/>
        <v>0</v>
      </c>
      <c r="U127" s="66">
        <f t="shared" si="118"/>
        <v>0</v>
      </c>
      <c r="V127" s="66">
        <f t="shared" si="118"/>
        <v>0</v>
      </c>
      <c r="W127" s="113">
        <f t="shared" si="118"/>
        <v>120</v>
      </c>
      <c r="X127" s="453">
        <f t="shared" si="118"/>
        <v>0</v>
      </c>
      <c r="Y127" s="454">
        <f t="shared" si="118"/>
        <v>0</v>
      </c>
      <c r="Z127" s="454">
        <f t="shared" si="118"/>
        <v>0</v>
      </c>
      <c r="AA127" s="455">
        <f t="shared" si="118"/>
        <v>0</v>
      </c>
      <c r="AB127" s="450">
        <f t="shared" si="118"/>
        <v>0</v>
      </c>
      <c r="AC127" s="451">
        <f t="shared" si="118"/>
        <v>0</v>
      </c>
      <c r="AD127" s="451">
        <f t="shared" si="118"/>
        <v>30</v>
      </c>
      <c r="AE127" s="452">
        <f t="shared" si="118"/>
        <v>30</v>
      </c>
      <c r="AF127" s="453">
        <f t="shared" si="118"/>
        <v>80</v>
      </c>
      <c r="AG127" s="454">
        <f t="shared" si="118"/>
        <v>90</v>
      </c>
      <c r="AH127" s="454">
        <f t="shared" si="118"/>
        <v>40</v>
      </c>
      <c r="AI127" s="455">
        <f t="shared" si="118"/>
        <v>200</v>
      </c>
      <c r="AJ127" s="450">
        <f t="shared" si="118"/>
        <v>20</v>
      </c>
      <c r="AK127" s="451">
        <f t="shared" si="118"/>
        <v>30</v>
      </c>
      <c r="AL127" s="451">
        <f t="shared" si="118"/>
        <v>0</v>
      </c>
      <c r="AM127" s="452">
        <f t="shared" si="118"/>
        <v>0</v>
      </c>
      <c r="AN127" s="453">
        <f t="shared" si="118"/>
        <v>0</v>
      </c>
      <c r="AO127" s="454">
        <f t="shared" si="118"/>
        <v>30</v>
      </c>
      <c r="AP127" s="454">
        <f t="shared" si="118"/>
        <v>15</v>
      </c>
      <c r="AQ127" s="454">
        <f t="shared" si="118"/>
        <v>15</v>
      </c>
    </row>
    <row r="128" spans="1:43" s="3" customFormat="1" ht="18" customHeight="1" thickTop="1" thickBot="1" x14ac:dyDescent="0.25">
      <c r="A128" s="201" t="s">
        <v>97</v>
      </c>
      <c r="B128" s="58"/>
      <c r="C128" s="60"/>
      <c r="D128" s="233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326"/>
      <c r="P128" s="67"/>
      <c r="Q128" s="26"/>
      <c r="R128" s="26"/>
      <c r="S128" s="26"/>
      <c r="T128" s="26"/>
      <c r="U128" s="26"/>
      <c r="V128" s="26"/>
      <c r="W128" s="27"/>
      <c r="X128" s="456"/>
      <c r="Y128" s="407"/>
      <c r="Z128" s="407"/>
      <c r="AA128" s="408"/>
      <c r="AB128" s="457"/>
      <c r="AC128" s="442"/>
      <c r="AD128" s="442"/>
      <c r="AE128" s="443"/>
      <c r="AF128" s="439"/>
      <c r="AG128" s="440"/>
      <c r="AH128" s="442"/>
      <c r="AI128" s="443"/>
      <c r="AJ128" s="439"/>
      <c r="AK128" s="440"/>
      <c r="AL128" s="442"/>
      <c r="AM128" s="408"/>
      <c r="AN128" s="439"/>
      <c r="AO128" s="440"/>
      <c r="AP128" s="442"/>
      <c r="AQ128" s="407"/>
    </row>
    <row r="129" spans="1:43" s="3" customFormat="1" ht="13.15" customHeight="1" x14ac:dyDescent="0.2">
      <c r="A129" s="205" t="s">
        <v>108</v>
      </c>
      <c r="B129" s="108"/>
      <c r="C129" s="38"/>
      <c r="D129" s="226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327"/>
      <c r="P129" s="62"/>
      <c r="Q129" s="49"/>
      <c r="R129" s="49"/>
      <c r="S129" s="49"/>
      <c r="T129" s="49"/>
      <c r="U129" s="49"/>
      <c r="V129" s="49"/>
      <c r="W129" s="51"/>
      <c r="X129" s="434"/>
      <c r="Y129" s="391"/>
      <c r="Z129" s="391"/>
      <c r="AA129" s="392"/>
      <c r="AB129" s="435"/>
      <c r="AC129" s="212"/>
      <c r="AD129" s="212"/>
      <c r="AE129" s="436"/>
      <c r="AF129" s="444"/>
      <c r="AG129" s="374"/>
      <c r="AH129" s="447"/>
      <c r="AI129" s="446"/>
      <c r="AJ129" s="444"/>
      <c r="AK129" s="374"/>
      <c r="AL129" s="447"/>
      <c r="AM129" s="448"/>
      <c r="AN129" s="444"/>
      <c r="AO129" s="374"/>
      <c r="AP129" s="447"/>
      <c r="AQ129" s="449"/>
    </row>
    <row r="130" spans="1:43" s="3" customFormat="1" ht="13.15" customHeight="1" thickBot="1" x14ac:dyDescent="0.25">
      <c r="A130" s="206" t="s">
        <v>43</v>
      </c>
      <c r="B130" s="108" t="s">
        <v>62</v>
      </c>
      <c r="C130" s="30"/>
      <c r="D130" s="234">
        <v>15</v>
      </c>
      <c r="E130" s="99">
        <v>1</v>
      </c>
      <c r="F130" s="99"/>
      <c r="G130" s="99"/>
      <c r="H130" s="99"/>
      <c r="I130" s="99"/>
      <c r="J130" s="99"/>
      <c r="K130" s="99"/>
      <c r="L130" s="99"/>
      <c r="M130" s="99"/>
      <c r="N130" s="280"/>
      <c r="O130" s="222">
        <f>SUM(E130:N130)</f>
        <v>1</v>
      </c>
      <c r="P130" s="69"/>
      <c r="Q130" s="53"/>
      <c r="R130" s="53">
        <v>15</v>
      </c>
      <c r="S130" s="53"/>
      <c r="T130" s="53"/>
      <c r="U130" s="53"/>
      <c r="V130" s="53"/>
      <c r="W130" s="54"/>
      <c r="X130" s="458"/>
      <c r="Y130" s="449">
        <v>15</v>
      </c>
      <c r="Z130" s="449"/>
      <c r="AA130" s="448"/>
      <c r="AB130" s="459"/>
      <c r="AC130" s="447"/>
      <c r="AD130" s="447"/>
      <c r="AE130" s="446"/>
      <c r="AF130" s="444"/>
      <c r="AG130" s="374"/>
      <c r="AH130" s="447"/>
      <c r="AI130" s="448"/>
      <c r="AJ130" s="444"/>
      <c r="AK130" s="374"/>
      <c r="AL130" s="447"/>
      <c r="AM130" s="448"/>
      <c r="AN130" s="444"/>
      <c r="AO130" s="374"/>
      <c r="AP130" s="447"/>
      <c r="AQ130" s="449"/>
    </row>
    <row r="131" spans="1:43" s="3" customFormat="1" ht="18" customHeight="1" thickTop="1" thickBot="1" x14ac:dyDescent="0.25">
      <c r="A131" s="186" t="s">
        <v>115</v>
      </c>
      <c r="B131" s="23" t="s">
        <v>120</v>
      </c>
      <c r="C131" s="25"/>
      <c r="D131" s="235">
        <f>SUM(D130)</f>
        <v>15</v>
      </c>
      <c r="E131" s="83">
        <f t="shared" ref="E131:N131" si="119">SUM(E130)</f>
        <v>1</v>
      </c>
      <c r="F131" s="83">
        <f t="shared" si="119"/>
        <v>0</v>
      </c>
      <c r="G131" s="83">
        <f t="shared" si="119"/>
        <v>0</v>
      </c>
      <c r="H131" s="83">
        <f t="shared" si="119"/>
        <v>0</v>
      </c>
      <c r="I131" s="83">
        <f t="shared" si="119"/>
        <v>0</v>
      </c>
      <c r="J131" s="83">
        <f t="shared" si="119"/>
        <v>0</v>
      </c>
      <c r="K131" s="83">
        <f t="shared" si="119"/>
        <v>0</v>
      </c>
      <c r="L131" s="83">
        <f t="shared" si="119"/>
        <v>0</v>
      </c>
      <c r="M131" s="83">
        <f t="shared" si="119"/>
        <v>0</v>
      </c>
      <c r="N131" s="88">
        <f t="shared" si="119"/>
        <v>0</v>
      </c>
      <c r="O131" s="235">
        <f>SUM(O130)</f>
        <v>1</v>
      </c>
      <c r="P131" s="258">
        <f t="shared" ref="P131" si="120">SUM(P130)</f>
        <v>0</v>
      </c>
      <c r="Q131" s="83">
        <f t="shared" ref="Q131" si="121">SUM(Q130)</f>
        <v>0</v>
      </c>
      <c r="R131" s="83">
        <f t="shared" ref="R131" si="122">SUM(R130)</f>
        <v>15</v>
      </c>
      <c r="S131" s="83">
        <f t="shared" ref="S131" si="123">SUM(S130)</f>
        <v>0</v>
      </c>
      <c r="T131" s="83">
        <f t="shared" ref="T131" si="124">SUM(T130)</f>
        <v>0</v>
      </c>
      <c r="U131" s="83">
        <f t="shared" ref="U131" si="125">SUM(U130)</f>
        <v>0</v>
      </c>
      <c r="V131" s="83">
        <f t="shared" ref="V131" si="126">SUM(V130)</f>
        <v>0</v>
      </c>
      <c r="W131" s="90">
        <f t="shared" ref="W131" si="127">SUM(W130)</f>
        <v>0</v>
      </c>
      <c r="X131" s="430">
        <f t="shared" ref="X131" si="128">SUM(X130)</f>
        <v>0</v>
      </c>
      <c r="Y131" s="437">
        <f t="shared" ref="Y131" si="129">SUM(Y130)</f>
        <v>15</v>
      </c>
      <c r="Z131" s="437">
        <f t="shared" ref="Z131" si="130">SUM(Z130)</f>
        <v>0</v>
      </c>
      <c r="AA131" s="438">
        <f t="shared" ref="AA131" si="131">SUM(AA130)</f>
        <v>0</v>
      </c>
      <c r="AB131" s="430">
        <f t="shared" ref="AB131" si="132">SUM(AB130)</f>
        <v>0</v>
      </c>
      <c r="AC131" s="437">
        <f t="shared" ref="AC131" si="133">SUM(AC130)</f>
        <v>0</v>
      </c>
      <c r="AD131" s="437">
        <f t="shared" ref="AD131" si="134">SUM(AD130)</f>
        <v>0</v>
      </c>
      <c r="AE131" s="438">
        <f t="shared" ref="AE131" si="135">SUM(AE130)</f>
        <v>0</v>
      </c>
      <c r="AF131" s="430">
        <f t="shared" ref="AF131" si="136">SUM(AF130)</f>
        <v>0</v>
      </c>
      <c r="AG131" s="437">
        <f t="shared" ref="AG131" si="137">SUM(AG130)</f>
        <v>0</v>
      </c>
      <c r="AH131" s="437">
        <f t="shared" ref="AH131" si="138">SUM(AH130)</f>
        <v>0</v>
      </c>
      <c r="AI131" s="438">
        <f t="shared" ref="AI131" si="139">SUM(AI130)</f>
        <v>0</v>
      </c>
      <c r="AJ131" s="430">
        <f t="shared" ref="AJ131" si="140">SUM(AJ130)</f>
        <v>0</v>
      </c>
      <c r="AK131" s="437">
        <f t="shared" ref="AK131" si="141">SUM(AK130)</f>
        <v>0</v>
      </c>
      <c r="AL131" s="437">
        <f t="shared" ref="AL131" si="142">SUM(AL130)</f>
        <v>0</v>
      </c>
      <c r="AM131" s="438">
        <f t="shared" ref="AM131" si="143">SUM(AM130)</f>
        <v>0</v>
      </c>
      <c r="AN131" s="430">
        <f t="shared" ref="AN131" si="144">SUM(AN130)</f>
        <v>0</v>
      </c>
      <c r="AO131" s="437">
        <f t="shared" ref="AO131" si="145">SUM(AO130)</f>
        <v>0</v>
      </c>
      <c r="AP131" s="437">
        <f t="shared" ref="AP131" si="146">SUM(AP130)</f>
        <v>0</v>
      </c>
      <c r="AQ131" s="437">
        <f t="shared" ref="AQ131" si="147">SUM(AQ130)</f>
        <v>0</v>
      </c>
    </row>
    <row r="132" spans="1:43" s="3" customFormat="1" ht="13.15" customHeight="1" thickTop="1" x14ac:dyDescent="0.2">
      <c r="A132" s="205" t="s">
        <v>109</v>
      </c>
      <c r="B132" s="108"/>
      <c r="C132" s="38"/>
      <c r="D132" s="226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327"/>
      <c r="P132" s="62"/>
      <c r="Q132" s="49"/>
      <c r="R132" s="49"/>
      <c r="S132" s="49"/>
      <c r="T132" s="49"/>
      <c r="U132" s="49"/>
      <c r="V132" s="49"/>
      <c r="W132" s="51"/>
      <c r="X132" s="434"/>
      <c r="Y132" s="391"/>
      <c r="Z132" s="391"/>
      <c r="AA132" s="392"/>
      <c r="AB132" s="435"/>
      <c r="AC132" s="212"/>
      <c r="AD132" s="212"/>
      <c r="AE132" s="436"/>
      <c r="AF132" s="444"/>
      <c r="AG132" s="374"/>
      <c r="AH132" s="447"/>
      <c r="AI132" s="448"/>
      <c r="AJ132" s="444"/>
      <c r="AK132" s="374"/>
      <c r="AL132" s="447"/>
      <c r="AM132" s="448"/>
      <c r="AN132" s="444"/>
      <c r="AO132" s="374"/>
      <c r="AP132" s="447"/>
      <c r="AQ132" s="449"/>
    </row>
    <row r="133" spans="1:43" s="3" customFormat="1" ht="19.899999999999999" customHeight="1" thickBot="1" x14ac:dyDescent="0.25">
      <c r="A133" s="198" t="s">
        <v>77</v>
      </c>
      <c r="B133" s="108" t="s">
        <v>62</v>
      </c>
      <c r="C133" s="38"/>
      <c r="D133" s="226">
        <v>30</v>
      </c>
      <c r="E133" s="99">
        <v>2</v>
      </c>
      <c r="F133" s="99"/>
      <c r="G133" s="99"/>
      <c r="H133" s="99"/>
      <c r="I133" s="99"/>
      <c r="J133" s="99"/>
      <c r="K133" s="99"/>
      <c r="L133" s="99"/>
      <c r="M133" s="99"/>
      <c r="N133" s="280"/>
      <c r="O133" s="222">
        <f>SUM(E133:N133)</f>
        <v>2</v>
      </c>
      <c r="P133" s="62"/>
      <c r="Q133" s="49">
        <v>30</v>
      </c>
      <c r="R133" s="49"/>
      <c r="S133" s="49"/>
      <c r="T133" s="49"/>
      <c r="U133" s="49"/>
      <c r="V133" s="49"/>
      <c r="W133" s="51"/>
      <c r="X133" s="434">
        <v>30</v>
      </c>
      <c r="Y133" s="391"/>
      <c r="Z133" s="391"/>
      <c r="AA133" s="392"/>
      <c r="AB133" s="435"/>
      <c r="AC133" s="212"/>
      <c r="AD133" s="212"/>
      <c r="AE133" s="436"/>
      <c r="AF133" s="444"/>
      <c r="AG133" s="374"/>
      <c r="AH133" s="447"/>
      <c r="AI133" s="448"/>
      <c r="AJ133" s="444"/>
      <c r="AK133" s="374"/>
      <c r="AL133" s="447"/>
      <c r="AM133" s="448"/>
      <c r="AN133" s="444"/>
      <c r="AO133" s="374"/>
      <c r="AP133" s="447"/>
      <c r="AQ133" s="449"/>
    </row>
    <row r="134" spans="1:43" s="3" customFormat="1" ht="18" customHeight="1" thickTop="1" thickBot="1" x14ac:dyDescent="0.25">
      <c r="A134" s="186" t="s">
        <v>115</v>
      </c>
      <c r="B134" s="22" t="s">
        <v>120</v>
      </c>
      <c r="C134" s="123"/>
      <c r="D134" s="235">
        <f>SUM(D133)</f>
        <v>30</v>
      </c>
      <c r="E134" s="83">
        <f t="shared" ref="E134" si="148">SUM(E133)</f>
        <v>2</v>
      </c>
      <c r="F134" s="83">
        <f t="shared" ref="F134:N134" si="149">SUM(F133)</f>
        <v>0</v>
      </c>
      <c r="G134" s="83">
        <f t="shared" si="149"/>
        <v>0</v>
      </c>
      <c r="H134" s="83">
        <f t="shared" si="149"/>
        <v>0</v>
      </c>
      <c r="I134" s="83">
        <f t="shared" si="149"/>
        <v>0</v>
      </c>
      <c r="J134" s="83">
        <f t="shared" si="149"/>
        <v>0</v>
      </c>
      <c r="K134" s="83">
        <f t="shared" si="149"/>
        <v>0</v>
      </c>
      <c r="L134" s="83">
        <f t="shared" si="149"/>
        <v>0</v>
      </c>
      <c r="M134" s="83">
        <f t="shared" si="149"/>
        <v>0</v>
      </c>
      <c r="N134" s="88">
        <f t="shared" si="149"/>
        <v>0</v>
      </c>
      <c r="O134" s="235">
        <f>SUM(O133)</f>
        <v>2</v>
      </c>
      <c r="P134" s="258">
        <f t="shared" ref="P134:AQ134" si="150">SUM(P133)</f>
        <v>0</v>
      </c>
      <c r="Q134" s="83">
        <f t="shared" si="150"/>
        <v>30</v>
      </c>
      <c r="R134" s="83">
        <f t="shared" si="150"/>
        <v>0</v>
      </c>
      <c r="S134" s="83">
        <f t="shared" si="150"/>
        <v>0</v>
      </c>
      <c r="T134" s="83">
        <f t="shared" si="150"/>
        <v>0</v>
      </c>
      <c r="U134" s="83">
        <f t="shared" si="150"/>
        <v>0</v>
      </c>
      <c r="V134" s="83">
        <f t="shared" si="150"/>
        <v>0</v>
      </c>
      <c r="W134" s="90">
        <f t="shared" si="150"/>
        <v>0</v>
      </c>
      <c r="X134" s="430">
        <f t="shared" si="150"/>
        <v>30</v>
      </c>
      <c r="Y134" s="437">
        <f t="shared" si="150"/>
        <v>0</v>
      </c>
      <c r="Z134" s="437">
        <f t="shared" si="150"/>
        <v>0</v>
      </c>
      <c r="AA134" s="438">
        <f t="shared" si="150"/>
        <v>0</v>
      </c>
      <c r="AB134" s="430">
        <f t="shared" si="150"/>
        <v>0</v>
      </c>
      <c r="AC134" s="437">
        <f t="shared" si="150"/>
        <v>0</v>
      </c>
      <c r="AD134" s="437">
        <f t="shared" si="150"/>
        <v>0</v>
      </c>
      <c r="AE134" s="438">
        <f t="shared" si="150"/>
        <v>0</v>
      </c>
      <c r="AF134" s="430">
        <f t="shared" si="150"/>
        <v>0</v>
      </c>
      <c r="AG134" s="437">
        <f t="shared" si="150"/>
        <v>0</v>
      </c>
      <c r="AH134" s="437">
        <f t="shared" si="150"/>
        <v>0</v>
      </c>
      <c r="AI134" s="438">
        <f t="shared" si="150"/>
        <v>0</v>
      </c>
      <c r="AJ134" s="430">
        <f t="shared" si="150"/>
        <v>0</v>
      </c>
      <c r="AK134" s="437">
        <f t="shared" si="150"/>
        <v>0</v>
      </c>
      <c r="AL134" s="437">
        <f t="shared" si="150"/>
        <v>0</v>
      </c>
      <c r="AM134" s="438">
        <f t="shared" si="150"/>
        <v>0</v>
      </c>
      <c r="AN134" s="430">
        <f t="shared" si="150"/>
        <v>0</v>
      </c>
      <c r="AO134" s="437">
        <f t="shared" si="150"/>
        <v>0</v>
      </c>
      <c r="AP134" s="437">
        <f t="shared" si="150"/>
        <v>0</v>
      </c>
      <c r="AQ134" s="437">
        <f t="shared" si="150"/>
        <v>0</v>
      </c>
    </row>
    <row r="135" spans="1:43" s="3" customFormat="1" ht="13.15" customHeight="1" thickTop="1" x14ac:dyDescent="0.2">
      <c r="A135" s="207" t="s">
        <v>110</v>
      </c>
      <c r="B135" s="108"/>
      <c r="C135" s="30"/>
      <c r="D135" s="234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329"/>
      <c r="P135" s="69"/>
      <c r="Q135" s="53"/>
      <c r="R135" s="53"/>
      <c r="S135" s="53"/>
      <c r="T135" s="53"/>
      <c r="U135" s="53"/>
      <c r="V135" s="53"/>
      <c r="W135" s="54"/>
      <c r="X135" s="458"/>
      <c r="Y135" s="449"/>
      <c r="Z135" s="449"/>
      <c r="AA135" s="448"/>
      <c r="AB135" s="459"/>
      <c r="AC135" s="447"/>
      <c r="AD135" s="447"/>
      <c r="AE135" s="446"/>
      <c r="AF135" s="444"/>
      <c r="AG135" s="374"/>
      <c r="AH135" s="447"/>
      <c r="AI135" s="448"/>
      <c r="AJ135" s="444"/>
      <c r="AK135" s="374"/>
      <c r="AL135" s="447"/>
      <c r="AM135" s="448"/>
      <c r="AN135" s="444"/>
      <c r="AO135" s="374"/>
      <c r="AP135" s="447"/>
      <c r="AQ135" s="449"/>
    </row>
    <row r="136" spans="1:43" s="3" customFormat="1" ht="13.15" customHeight="1" thickBot="1" x14ac:dyDescent="0.25">
      <c r="A136" s="198" t="s">
        <v>44</v>
      </c>
      <c r="B136" s="108" t="s">
        <v>62</v>
      </c>
      <c r="C136" s="38"/>
      <c r="D136" s="226">
        <v>15</v>
      </c>
      <c r="E136" s="99">
        <v>1</v>
      </c>
      <c r="F136" s="99"/>
      <c r="G136" s="99"/>
      <c r="H136" s="99"/>
      <c r="I136" s="99"/>
      <c r="J136" s="99"/>
      <c r="K136" s="99"/>
      <c r="L136" s="99"/>
      <c r="M136" s="99"/>
      <c r="N136" s="280"/>
      <c r="O136" s="222">
        <f>SUM(E136:N136)</f>
        <v>1</v>
      </c>
      <c r="P136" s="62"/>
      <c r="Q136" s="49"/>
      <c r="R136" s="49">
        <v>15</v>
      </c>
      <c r="S136" s="49"/>
      <c r="T136" s="49"/>
      <c r="U136" s="49"/>
      <c r="V136" s="49"/>
      <c r="W136" s="51"/>
      <c r="X136" s="434"/>
      <c r="Y136" s="391">
        <v>15</v>
      </c>
      <c r="Z136" s="391"/>
      <c r="AA136" s="392"/>
      <c r="AB136" s="435"/>
      <c r="AC136" s="212"/>
      <c r="AD136" s="212"/>
      <c r="AE136" s="436"/>
      <c r="AF136" s="444"/>
      <c r="AG136" s="374"/>
      <c r="AH136" s="447"/>
      <c r="AI136" s="446"/>
      <c r="AJ136" s="444"/>
      <c r="AK136" s="374"/>
      <c r="AL136" s="447"/>
      <c r="AM136" s="448"/>
      <c r="AN136" s="444"/>
      <c r="AO136" s="374"/>
      <c r="AP136" s="447"/>
      <c r="AQ136" s="449"/>
    </row>
    <row r="137" spans="1:43" s="3" customFormat="1" ht="18" customHeight="1" thickTop="1" thickBot="1" x14ac:dyDescent="0.25">
      <c r="A137" s="186" t="s">
        <v>115</v>
      </c>
      <c r="B137" s="22" t="s">
        <v>120</v>
      </c>
      <c r="C137" s="123"/>
      <c r="D137" s="235">
        <f>SUM(D136)</f>
        <v>15</v>
      </c>
      <c r="E137" s="83">
        <f t="shared" ref="E137:N137" si="151">SUM(E136)</f>
        <v>1</v>
      </c>
      <c r="F137" s="83">
        <f t="shared" si="151"/>
        <v>0</v>
      </c>
      <c r="G137" s="83">
        <f t="shared" si="151"/>
        <v>0</v>
      </c>
      <c r="H137" s="83">
        <f t="shared" si="151"/>
        <v>0</v>
      </c>
      <c r="I137" s="83">
        <f t="shared" si="151"/>
        <v>0</v>
      </c>
      <c r="J137" s="83">
        <f t="shared" si="151"/>
        <v>0</v>
      </c>
      <c r="K137" s="83">
        <f t="shared" si="151"/>
        <v>0</v>
      </c>
      <c r="L137" s="83">
        <f t="shared" si="151"/>
        <v>0</v>
      </c>
      <c r="M137" s="83">
        <f t="shared" si="151"/>
        <v>0</v>
      </c>
      <c r="N137" s="88">
        <f t="shared" si="151"/>
        <v>0</v>
      </c>
      <c r="O137" s="235">
        <f t="shared" ref="O137:AQ137" si="152">SUM(O136)</f>
        <v>1</v>
      </c>
      <c r="P137" s="258">
        <f t="shared" si="152"/>
        <v>0</v>
      </c>
      <c r="Q137" s="83">
        <f t="shared" si="152"/>
        <v>0</v>
      </c>
      <c r="R137" s="83">
        <f t="shared" si="152"/>
        <v>15</v>
      </c>
      <c r="S137" s="83">
        <f t="shared" si="152"/>
        <v>0</v>
      </c>
      <c r="T137" s="83">
        <f t="shared" si="152"/>
        <v>0</v>
      </c>
      <c r="U137" s="83">
        <f t="shared" si="152"/>
        <v>0</v>
      </c>
      <c r="V137" s="83">
        <f t="shared" si="152"/>
        <v>0</v>
      </c>
      <c r="W137" s="90">
        <f t="shared" si="152"/>
        <v>0</v>
      </c>
      <c r="X137" s="430">
        <f t="shared" si="152"/>
        <v>0</v>
      </c>
      <c r="Y137" s="437">
        <f t="shared" si="152"/>
        <v>15</v>
      </c>
      <c r="Z137" s="437">
        <f t="shared" si="152"/>
        <v>0</v>
      </c>
      <c r="AA137" s="438">
        <f t="shared" si="152"/>
        <v>0</v>
      </c>
      <c r="AB137" s="430">
        <f t="shared" si="152"/>
        <v>0</v>
      </c>
      <c r="AC137" s="437">
        <f t="shared" si="152"/>
        <v>0</v>
      </c>
      <c r="AD137" s="437">
        <f t="shared" si="152"/>
        <v>0</v>
      </c>
      <c r="AE137" s="438">
        <f t="shared" si="152"/>
        <v>0</v>
      </c>
      <c r="AF137" s="430">
        <f t="shared" si="152"/>
        <v>0</v>
      </c>
      <c r="AG137" s="437">
        <f t="shared" si="152"/>
        <v>0</v>
      </c>
      <c r="AH137" s="437">
        <f t="shared" si="152"/>
        <v>0</v>
      </c>
      <c r="AI137" s="438">
        <f t="shared" si="152"/>
        <v>0</v>
      </c>
      <c r="AJ137" s="430">
        <f t="shared" si="152"/>
        <v>0</v>
      </c>
      <c r="AK137" s="437">
        <f t="shared" si="152"/>
        <v>0</v>
      </c>
      <c r="AL137" s="437">
        <f t="shared" si="152"/>
        <v>0</v>
      </c>
      <c r="AM137" s="438">
        <f t="shared" si="152"/>
        <v>0</v>
      </c>
      <c r="AN137" s="430">
        <f t="shared" si="152"/>
        <v>0</v>
      </c>
      <c r="AO137" s="437">
        <f t="shared" si="152"/>
        <v>0</v>
      </c>
      <c r="AP137" s="437">
        <f t="shared" si="152"/>
        <v>0</v>
      </c>
      <c r="AQ137" s="437">
        <f t="shared" si="152"/>
        <v>0</v>
      </c>
    </row>
    <row r="138" spans="1:43" s="3" customFormat="1" ht="13.15" customHeight="1" thickTop="1" x14ac:dyDescent="0.2">
      <c r="A138" s="205" t="s">
        <v>111</v>
      </c>
      <c r="B138" s="108"/>
      <c r="C138" s="38"/>
      <c r="D138" s="226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327"/>
      <c r="P138" s="62"/>
      <c r="Q138" s="49"/>
      <c r="R138" s="49"/>
      <c r="S138" s="49"/>
      <c r="T138" s="49"/>
      <c r="U138" s="49"/>
      <c r="V138" s="49"/>
      <c r="W138" s="51"/>
      <c r="X138" s="434"/>
      <c r="Y138" s="391"/>
      <c r="Z138" s="391"/>
      <c r="AA138" s="392"/>
      <c r="AB138" s="435"/>
      <c r="AC138" s="212"/>
      <c r="AD138" s="212"/>
      <c r="AE138" s="436"/>
      <c r="AF138" s="444"/>
      <c r="AG138" s="374"/>
      <c r="AH138" s="447"/>
      <c r="AI138" s="446"/>
      <c r="AJ138" s="444"/>
      <c r="AK138" s="374"/>
      <c r="AL138" s="447"/>
      <c r="AM138" s="448"/>
      <c r="AN138" s="444"/>
      <c r="AO138" s="374"/>
      <c r="AP138" s="447"/>
      <c r="AQ138" s="449"/>
    </row>
    <row r="139" spans="1:43" s="3" customFormat="1" ht="13.15" customHeight="1" thickBot="1" x14ac:dyDescent="0.25">
      <c r="A139" s="206" t="s">
        <v>71</v>
      </c>
      <c r="B139" s="108"/>
      <c r="C139" s="30" t="s">
        <v>62</v>
      </c>
      <c r="D139" s="234">
        <v>30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280">
        <v>2</v>
      </c>
      <c r="O139" s="222">
        <f>SUM(E139:N139)</f>
        <v>2</v>
      </c>
      <c r="P139" s="69"/>
      <c r="Q139" s="53"/>
      <c r="R139" s="53">
        <v>30</v>
      </c>
      <c r="S139" s="53"/>
      <c r="T139" s="53"/>
      <c r="U139" s="53"/>
      <c r="V139" s="53"/>
      <c r="W139" s="54"/>
      <c r="X139" s="458"/>
      <c r="Y139" s="449"/>
      <c r="Z139" s="449"/>
      <c r="AA139" s="448"/>
      <c r="AB139" s="459"/>
      <c r="AC139" s="447"/>
      <c r="AD139" s="447"/>
      <c r="AE139" s="446"/>
      <c r="AF139" s="444"/>
      <c r="AG139" s="374"/>
      <c r="AH139" s="447"/>
      <c r="AI139" s="448"/>
      <c r="AJ139" s="444"/>
      <c r="AK139" s="374"/>
      <c r="AL139" s="447"/>
      <c r="AM139" s="448"/>
      <c r="AN139" s="444"/>
      <c r="AO139" s="374"/>
      <c r="AP139" s="447"/>
      <c r="AQ139" s="449">
        <v>30</v>
      </c>
    </row>
    <row r="140" spans="1:43" s="3" customFormat="1" ht="18" customHeight="1" thickTop="1" thickBot="1" x14ac:dyDescent="0.25">
      <c r="A140" s="186" t="s">
        <v>115</v>
      </c>
      <c r="B140" s="213"/>
      <c r="C140" s="220" t="s">
        <v>120</v>
      </c>
      <c r="D140" s="235">
        <f>SUM(D139)</f>
        <v>30</v>
      </c>
      <c r="E140" s="83">
        <f t="shared" ref="E140:N140" si="153">SUM(E139)</f>
        <v>0</v>
      </c>
      <c r="F140" s="83">
        <f t="shared" si="153"/>
        <v>0</v>
      </c>
      <c r="G140" s="83">
        <f t="shared" si="153"/>
        <v>0</v>
      </c>
      <c r="H140" s="83">
        <f t="shared" si="153"/>
        <v>0</v>
      </c>
      <c r="I140" s="83">
        <f t="shared" si="153"/>
        <v>0</v>
      </c>
      <c r="J140" s="83">
        <f t="shared" si="153"/>
        <v>0</v>
      </c>
      <c r="K140" s="83">
        <f t="shared" si="153"/>
        <v>0</v>
      </c>
      <c r="L140" s="83">
        <f t="shared" si="153"/>
        <v>0</v>
      </c>
      <c r="M140" s="83">
        <f t="shared" si="153"/>
        <v>0</v>
      </c>
      <c r="N140" s="88">
        <f t="shared" si="153"/>
        <v>2</v>
      </c>
      <c r="O140" s="235">
        <f t="shared" ref="O140:AQ140" si="154">SUM(O139)</f>
        <v>2</v>
      </c>
      <c r="P140" s="258">
        <f t="shared" si="154"/>
        <v>0</v>
      </c>
      <c r="Q140" s="83">
        <f t="shared" si="154"/>
        <v>0</v>
      </c>
      <c r="R140" s="83">
        <f t="shared" si="154"/>
        <v>30</v>
      </c>
      <c r="S140" s="83">
        <f t="shared" si="154"/>
        <v>0</v>
      </c>
      <c r="T140" s="83">
        <f t="shared" si="154"/>
        <v>0</v>
      </c>
      <c r="U140" s="83">
        <f t="shared" si="154"/>
        <v>0</v>
      </c>
      <c r="V140" s="83">
        <f t="shared" si="154"/>
        <v>0</v>
      </c>
      <c r="W140" s="90">
        <f t="shared" si="154"/>
        <v>0</v>
      </c>
      <c r="X140" s="430">
        <f t="shared" si="154"/>
        <v>0</v>
      </c>
      <c r="Y140" s="437">
        <f t="shared" si="154"/>
        <v>0</v>
      </c>
      <c r="Z140" s="437">
        <f t="shared" si="154"/>
        <v>0</v>
      </c>
      <c r="AA140" s="438">
        <f t="shared" si="154"/>
        <v>0</v>
      </c>
      <c r="AB140" s="430">
        <f t="shared" si="154"/>
        <v>0</v>
      </c>
      <c r="AC140" s="437">
        <f t="shared" si="154"/>
        <v>0</v>
      </c>
      <c r="AD140" s="437">
        <f t="shared" si="154"/>
        <v>0</v>
      </c>
      <c r="AE140" s="438">
        <f t="shared" si="154"/>
        <v>0</v>
      </c>
      <c r="AF140" s="430">
        <f t="shared" si="154"/>
        <v>0</v>
      </c>
      <c r="AG140" s="437">
        <f t="shared" si="154"/>
        <v>0</v>
      </c>
      <c r="AH140" s="437">
        <f t="shared" si="154"/>
        <v>0</v>
      </c>
      <c r="AI140" s="438">
        <f t="shared" si="154"/>
        <v>0</v>
      </c>
      <c r="AJ140" s="430">
        <f t="shared" si="154"/>
        <v>0</v>
      </c>
      <c r="AK140" s="437">
        <f t="shared" si="154"/>
        <v>0</v>
      </c>
      <c r="AL140" s="437">
        <f t="shared" si="154"/>
        <v>0</v>
      </c>
      <c r="AM140" s="438">
        <f t="shared" si="154"/>
        <v>0</v>
      </c>
      <c r="AN140" s="430">
        <f t="shared" si="154"/>
        <v>0</v>
      </c>
      <c r="AO140" s="437">
        <f t="shared" si="154"/>
        <v>0</v>
      </c>
      <c r="AP140" s="437">
        <f t="shared" si="154"/>
        <v>0</v>
      </c>
      <c r="AQ140" s="437">
        <f t="shared" si="154"/>
        <v>30</v>
      </c>
    </row>
    <row r="141" spans="1:43" s="3" customFormat="1" ht="18" customHeight="1" thickTop="1" thickBot="1" x14ac:dyDescent="0.25">
      <c r="A141" s="200" t="s">
        <v>139</v>
      </c>
      <c r="B141" s="214"/>
      <c r="C141" s="174"/>
      <c r="D141" s="318">
        <f>SUM(D131,D134,D137,D140)</f>
        <v>90</v>
      </c>
      <c r="E141" s="359">
        <f t="shared" ref="E141:AQ141" si="155">SUM(E131,E134,E137,E140)</f>
        <v>4</v>
      </c>
      <c r="F141" s="359">
        <f t="shared" si="155"/>
        <v>0</v>
      </c>
      <c r="G141" s="359">
        <f t="shared" si="155"/>
        <v>0</v>
      </c>
      <c r="H141" s="359">
        <f t="shared" si="155"/>
        <v>0</v>
      </c>
      <c r="I141" s="359">
        <f t="shared" si="155"/>
        <v>0</v>
      </c>
      <c r="J141" s="359">
        <f t="shared" si="155"/>
        <v>0</v>
      </c>
      <c r="K141" s="359">
        <f t="shared" si="155"/>
        <v>0</v>
      </c>
      <c r="L141" s="359">
        <f t="shared" si="155"/>
        <v>0</v>
      </c>
      <c r="M141" s="359">
        <f t="shared" si="155"/>
        <v>0</v>
      </c>
      <c r="N141" s="116">
        <f t="shared" si="155"/>
        <v>2</v>
      </c>
      <c r="O141" s="318">
        <f t="shared" si="155"/>
        <v>6</v>
      </c>
      <c r="P141" s="258">
        <f t="shared" si="155"/>
        <v>0</v>
      </c>
      <c r="Q141" s="83">
        <f t="shared" si="155"/>
        <v>30</v>
      </c>
      <c r="R141" s="83">
        <f t="shared" si="155"/>
        <v>60</v>
      </c>
      <c r="S141" s="83">
        <f t="shared" si="155"/>
        <v>0</v>
      </c>
      <c r="T141" s="83">
        <f t="shared" si="155"/>
        <v>0</v>
      </c>
      <c r="U141" s="83">
        <f t="shared" si="155"/>
        <v>0</v>
      </c>
      <c r="V141" s="83">
        <f t="shared" si="155"/>
        <v>0</v>
      </c>
      <c r="W141" s="90">
        <f t="shared" si="155"/>
        <v>0</v>
      </c>
      <c r="X141" s="460">
        <f t="shared" si="155"/>
        <v>30</v>
      </c>
      <c r="Y141" s="461">
        <f t="shared" si="155"/>
        <v>30</v>
      </c>
      <c r="Z141" s="461">
        <f t="shared" si="155"/>
        <v>0</v>
      </c>
      <c r="AA141" s="462">
        <f t="shared" si="155"/>
        <v>0</v>
      </c>
      <c r="AB141" s="430">
        <f t="shared" si="155"/>
        <v>0</v>
      </c>
      <c r="AC141" s="437">
        <f t="shared" si="155"/>
        <v>0</v>
      </c>
      <c r="AD141" s="437">
        <f t="shared" si="155"/>
        <v>0</v>
      </c>
      <c r="AE141" s="438">
        <f t="shared" si="155"/>
        <v>0</v>
      </c>
      <c r="AF141" s="460">
        <f t="shared" si="155"/>
        <v>0</v>
      </c>
      <c r="AG141" s="461">
        <f t="shared" si="155"/>
        <v>0</v>
      </c>
      <c r="AH141" s="461">
        <f t="shared" si="155"/>
        <v>0</v>
      </c>
      <c r="AI141" s="462">
        <f t="shared" si="155"/>
        <v>0</v>
      </c>
      <c r="AJ141" s="430">
        <f t="shared" si="155"/>
        <v>0</v>
      </c>
      <c r="AK141" s="437">
        <f t="shared" si="155"/>
        <v>0</v>
      </c>
      <c r="AL141" s="437">
        <f t="shared" si="155"/>
        <v>0</v>
      </c>
      <c r="AM141" s="438">
        <f t="shared" si="155"/>
        <v>0</v>
      </c>
      <c r="AN141" s="460">
        <f t="shared" si="155"/>
        <v>0</v>
      </c>
      <c r="AO141" s="461">
        <f t="shared" si="155"/>
        <v>0</v>
      </c>
      <c r="AP141" s="461">
        <f t="shared" si="155"/>
        <v>0</v>
      </c>
      <c r="AQ141" s="461">
        <f t="shared" si="155"/>
        <v>30</v>
      </c>
    </row>
    <row r="142" spans="1:43" s="3" customFormat="1" ht="18" customHeight="1" thickTop="1" thickBot="1" x14ac:dyDescent="0.25">
      <c r="A142" s="208" t="s">
        <v>98</v>
      </c>
      <c r="B142" s="58"/>
      <c r="C142" s="60"/>
      <c r="D142" s="233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326"/>
      <c r="P142" s="67"/>
      <c r="Q142" s="26"/>
      <c r="R142" s="26"/>
      <c r="S142" s="26"/>
      <c r="T142" s="26"/>
      <c r="U142" s="26"/>
      <c r="V142" s="26"/>
      <c r="W142" s="27"/>
      <c r="X142" s="456"/>
      <c r="Y142" s="407"/>
      <c r="Z142" s="407"/>
      <c r="AA142" s="408"/>
      <c r="AB142" s="457"/>
      <c r="AC142" s="442"/>
      <c r="AD142" s="442"/>
      <c r="AE142" s="443"/>
      <c r="AF142" s="439"/>
      <c r="AG142" s="440"/>
      <c r="AH142" s="442"/>
      <c r="AI142" s="408"/>
      <c r="AJ142" s="439"/>
      <c r="AK142" s="440"/>
      <c r="AL142" s="442"/>
      <c r="AM142" s="408"/>
      <c r="AN142" s="439"/>
      <c r="AO142" s="440"/>
      <c r="AP142" s="442"/>
      <c r="AQ142" s="407"/>
    </row>
    <row r="143" spans="1:43" s="3" customFormat="1" ht="13.15" customHeight="1" x14ac:dyDescent="0.2">
      <c r="A143" s="265" t="s">
        <v>46</v>
      </c>
      <c r="B143" s="266"/>
      <c r="C143" s="267" t="s">
        <v>61</v>
      </c>
      <c r="D143" s="268">
        <v>30</v>
      </c>
      <c r="E143" s="291"/>
      <c r="F143" s="273"/>
      <c r="G143" s="273"/>
      <c r="H143" s="273">
        <v>3</v>
      </c>
      <c r="I143" s="273"/>
      <c r="J143" s="273"/>
      <c r="K143" s="273"/>
      <c r="L143" s="273"/>
      <c r="M143" s="273"/>
      <c r="N143" s="274"/>
      <c r="O143" s="222">
        <f t="shared" ref="O143:O147" si="156">SUM(E143:N143)</f>
        <v>3</v>
      </c>
      <c r="P143" s="270">
        <v>30</v>
      </c>
      <c r="Q143" s="271"/>
      <c r="R143" s="271"/>
      <c r="S143" s="271"/>
      <c r="T143" s="271"/>
      <c r="U143" s="271"/>
      <c r="V143" s="271"/>
      <c r="W143" s="272"/>
      <c r="X143" s="463"/>
      <c r="Y143" s="464"/>
      <c r="Z143" s="464"/>
      <c r="AA143" s="465"/>
      <c r="AB143" s="466"/>
      <c r="AC143" s="467"/>
      <c r="AD143" s="467">
        <v>30</v>
      </c>
      <c r="AE143" s="468"/>
      <c r="AF143" s="469"/>
      <c r="AG143" s="470"/>
      <c r="AH143" s="467"/>
      <c r="AI143" s="468"/>
      <c r="AJ143" s="469"/>
      <c r="AK143" s="470"/>
      <c r="AL143" s="467"/>
      <c r="AM143" s="468"/>
      <c r="AN143" s="469"/>
      <c r="AO143" s="470"/>
      <c r="AP143" s="467"/>
      <c r="AQ143" s="467"/>
    </row>
    <row r="144" spans="1:43" s="3" customFormat="1" ht="13.15" customHeight="1" x14ac:dyDescent="0.2">
      <c r="A144" s="204" t="s">
        <v>197</v>
      </c>
      <c r="B144" s="38" t="s">
        <v>61</v>
      </c>
      <c r="C144" s="38"/>
      <c r="D144" s="226">
        <v>15</v>
      </c>
      <c r="E144" s="288"/>
      <c r="F144" s="33"/>
      <c r="G144" s="33"/>
      <c r="H144" s="33"/>
      <c r="I144" s="33">
        <v>2</v>
      </c>
      <c r="J144" s="33"/>
      <c r="K144" s="33"/>
      <c r="L144" s="33"/>
      <c r="M144" s="33"/>
      <c r="N144" s="44"/>
      <c r="O144" s="222">
        <f t="shared" si="156"/>
        <v>2</v>
      </c>
      <c r="P144" s="62">
        <v>15</v>
      </c>
      <c r="Q144" s="49"/>
      <c r="R144" s="49"/>
      <c r="S144" s="49"/>
      <c r="T144" s="49"/>
      <c r="U144" s="49"/>
      <c r="V144" s="49"/>
      <c r="W144" s="51"/>
      <c r="X144" s="434"/>
      <c r="Y144" s="391"/>
      <c r="Z144" s="391"/>
      <c r="AA144" s="392"/>
      <c r="AB144" s="435"/>
      <c r="AC144" s="212"/>
      <c r="AD144" s="212"/>
      <c r="AE144" s="436"/>
      <c r="AF144" s="157">
        <v>15</v>
      </c>
      <c r="AG144" s="156"/>
      <c r="AH144" s="212"/>
      <c r="AI144" s="436"/>
      <c r="AJ144" s="157"/>
      <c r="AK144" s="156"/>
      <c r="AL144" s="212"/>
      <c r="AM144" s="436"/>
      <c r="AN144" s="157"/>
      <c r="AO144" s="156"/>
      <c r="AP144" s="212"/>
      <c r="AQ144" s="212"/>
    </row>
    <row r="145" spans="1:44" s="3" customFormat="1" ht="13.15" customHeight="1" x14ac:dyDescent="0.2">
      <c r="A145" s="198" t="s">
        <v>198</v>
      </c>
      <c r="B145" s="77" t="s">
        <v>62</v>
      </c>
      <c r="C145" s="38"/>
      <c r="D145" s="226">
        <v>30</v>
      </c>
      <c r="E145" s="33"/>
      <c r="F145" s="33"/>
      <c r="G145" s="33"/>
      <c r="H145" s="33"/>
      <c r="I145" s="33">
        <v>3</v>
      </c>
      <c r="J145" s="33"/>
      <c r="K145" s="33"/>
      <c r="L145" s="33"/>
      <c r="M145" s="33"/>
      <c r="N145" s="110"/>
      <c r="O145" s="222">
        <f t="shared" si="156"/>
        <v>3</v>
      </c>
      <c r="P145" s="62"/>
      <c r="Q145" s="49"/>
      <c r="R145" s="49">
        <v>30</v>
      </c>
      <c r="S145" s="49"/>
      <c r="T145" s="49"/>
      <c r="U145" s="49"/>
      <c r="V145" s="49"/>
      <c r="W145" s="51"/>
      <c r="X145" s="434"/>
      <c r="Y145" s="391"/>
      <c r="Z145" s="391"/>
      <c r="AA145" s="392"/>
      <c r="AB145" s="435"/>
      <c r="AC145" s="212"/>
      <c r="AD145" s="212"/>
      <c r="AE145" s="436"/>
      <c r="AF145" s="157"/>
      <c r="AG145" s="156">
        <v>30</v>
      </c>
      <c r="AH145" s="212"/>
      <c r="AI145" s="436"/>
      <c r="AJ145" s="157"/>
      <c r="AK145" s="156"/>
      <c r="AL145" s="212"/>
      <c r="AM145" s="436"/>
      <c r="AN145" s="157"/>
      <c r="AO145" s="156"/>
      <c r="AP145" s="212"/>
      <c r="AQ145" s="212"/>
    </row>
    <row r="146" spans="1:44" s="3" customFormat="1" ht="13.15" customHeight="1" x14ac:dyDescent="0.2">
      <c r="A146" s="198" t="s">
        <v>199</v>
      </c>
      <c r="B146" s="77"/>
      <c r="C146" s="38" t="s">
        <v>61</v>
      </c>
      <c r="D146" s="226">
        <v>15</v>
      </c>
      <c r="E146" s="33"/>
      <c r="F146" s="33"/>
      <c r="G146" s="33"/>
      <c r="H146" s="33"/>
      <c r="I146" s="33"/>
      <c r="J146" s="33">
        <v>2</v>
      </c>
      <c r="K146" s="33"/>
      <c r="L146" s="33"/>
      <c r="M146" s="33"/>
      <c r="N146" s="110"/>
      <c r="O146" s="222">
        <f t="shared" si="156"/>
        <v>2</v>
      </c>
      <c r="P146" s="62">
        <v>15</v>
      </c>
      <c r="Q146" s="49"/>
      <c r="R146" s="49"/>
      <c r="S146" s="49"/>
      <c r="T146" s="49"/>
      <c r="U146" s="49"/>
      <c r="V146" s="49"/>
      <c r="W146" s="51"/>
      <c r="X146" s="434"/>
      <c r="Y146" s="391"/>
      <c r="Z146" s="391"/>
      <c r="AA146" s="392"/>
      <c r="AB146" s="435"/>
      <c r="AC146" s="212"/>
      <c r="AD146" s="212"/>
      <c r="AE146" s="436"/>
      <c r="AF146" s="157"/>
      <c r="AG146" s="156"/>
      <c r="AH146" s="212">
        <v>15</v>
      </c>
      <c r="AI146" s="436"/>
      <c r="AJ146" s="157"/>
      <c r="AK146" s="156"/>
      <c r="AL146" s="212"/>
      <c r="AM146" s="436"/>
      <c r="AN146" s="157"/>
      <c r="AO146" s="156"/>
      <c r="AP146" s="212"/>
      <c r="AQ146" s="212"/>
    </row>
    <row r="147" spans="1:44" s="3" customFormat="1" ht="13.15" customHeight="1" thickBot="1" x14ac:dyDescent="0.25">
      <c r="A147" s="275" t="s">
        <v>200</v>
      </c>
      <c r="B147" s="104"/>
      <c r="C147" s="276" t="s">
        <v>62</v>
      </c>
      <c r="D147" s="277">
        <v>30</v>
      </c>
      <c r="E147" s="99"/>
      <c r="F147" s="99"/>
      <c r="G147" s="99"/>
      <c r="H147" s="99"/>
      <c r="I147" s="99"/>
      <c r="J147" s="99">
        <v>3</v>
      </c>
      <c r="K147" s="99"/>
      <c r="L147" s="99"/>
      <c r="M147" s="99"/>
      <c r="N147" s="280"/>
      <c r="O147" s="222">
        <f t="shared" si="156"/>
        <v>3</v>
      </c>
      <c r="P147" s="278"/>
      <c r="Q147" s="279"/>
      <c r="R147" s="279">
        <v>30</v>
      </c>
      <c r="S147" s="279"/>
      <c r="T147" s="279"/>
      <c r="U147" s="279"/>
      <c r="V147" s="279"/>
      <c r="W147" s="264"/>
      <c r="X147" s="471"/>
      <c r="Y147" s="472"/>
      <c r="Z147" s="472"/>
      <c r="AA147" s="420"/>
      <c r="AB147" s="473"/>
      <c r="AC147" s="164"/>
      <c r="AD147" s="164"/>
      <c r="AE147" s="474"/>
      <c r="AF147" s="475"/>
      <c r="AG147" s="476"/>
      <c r="AH147" s="164"/>
      <c r="AI147" s="474">
        <v>30</v>
      </c>
      <c r="AJ147" s="475"/>
      <c r="AK147" s="476"/>
      <c r="AL147" s="164"/>
      <c r="AM147" s="474"/>
      <c r="AN147" s="475"/>
      <c r="AO147" s="476"/>
      <c r="AP147" s="164"/>
      <c r="AQ147" s="164"/>
    </row>
    <row r="148" spans="1:44" s="3" customFormat="1" ht="22.15" customHeight="1" thickTop="1" thickBot="1" x14ac:dyDescent="0.25">
      <c r="A148" s="209" t="s">
        <v>115</v>
      </c>
      <c r="B148" s="345" t="s">
        <v>249</v>
      </c>
      <c r="C148" s="349" t="s">
        <v>253</v>
      </c>
      <c r="D148" s="235">
        <f>SUM(D143:D147)</f>
        <v>120</v>
      </c>
      <c r="E148" s="85">
        <f t="shared" ref="E148:N148" si="157">SUM(E143:E147)</f>
        <v>0</v>
      </c>
      <c r="F148" s="85">
        <f t="shared" si="157"/>
        <v>0</v>
      </c>
      <c r="G148" s="85">
        <f t="shared" si="157"/>
        <v>0</v>
      </c>
      <c r="H148" s="85">
        <f t="shared" si="157"/>
        <v>3</v>
      </c>
      <c r="I148" s="85">
        <f t="shared" si="157"/>
        <v>5</v>
      </c>
      <c r="J148" s="85">
        <f t="shared" si="157"/>
        <v>5</v>
      </c>
      <c r="K148" s="85">
        <f t="shared" si="157"/>
        <v>0</v>
      </c>
      <c r="L148" s="85">
        <f t="shared" si="157"/>
        <v>0</v>
      </c>
      <c r="M148" s="85">
        <f t="shared" si="157"/>
        <v>0</v>
      </c>
      <c r="N148" s="89">
        <f t="shared" si="157"/>
        <v>0</v>
      </c>
      <c r="O148" s="235">
        <f>SUM(O143:O147)</f>
        <v>13</v>
      </c>
      <c r="P148" s="258">
        <f t="shared" ref="P148:AQ148" si="158">SUM(P143:P147)</f>
        <v>60</v>
      </c>
      <c r="Q148" s="85">
        <f t="shared" si="158"/>
        <v>0</v>
      </c>
      <c r="R148" s="85">
        <f t="shared" si="158"/>
        <v>60</v>
      </c>
      <c r="S148" s="85">
        <f t="shared" si="158"/>
        <v>0</v>
      </c>
      <c r="T148" s="85">
        <f t="shared" si="158"/>
        <v>0</v>
      </c>
      <c r="U148" s="85">
        <f t="shared" si="158"/>
        <v>0</v>
      </c>
      <c r="V148" s="85">
        <f t="shared" si="158"/>
        <v>0</v>
      </c>
      <c r="W148" s="84">
        <f t="shared" si="158"/>
        <v>0</v>
      </c>
      <c r="X148" s="430">
        <f t="shared" si="158"/>
        <v>0</v>
      </c>
      <c r="Y148" s="431">
        <f t="shared" si="158"/>
        <v>0</v>
      </c>
      <c r="Z148" s="431">
        <f t="shared" si="158"/>
        <v>0</v>
      </c>
      <c r="AA148" s="432">
        <f t="shared" si="158"/>
        <v>0</v>
      </c>
      <c r="AB148" s="430">
        <f t="shared" si="158"/>
        <v>0</v>
      </c>
      <c r="AC148" s="431">
        <f t="shared" si="158"/>
        <v>0</v>
      </c>
      <c r="AD148" s="431">
        <f>SUM(AD143:AD147)</f>
        <v>30</v>
      </c>
      <c r="AE148" s="432">
        <f t="shared" si="158"/>
        <v>0</v>
      </c>
      <c r="AF148" s="430">
        <f t="shared" si="158"/>
        <v>15</v>
      </c>
      <c r="AG148" s="431">
        <f t="shared" si="158"/>
        <v>30</v>
      </c>
      <c r="AH148" s="431">
        <f t="shared" si="158"/>
        <v>15</v>
      </c>
      <c r="AI148" s="432">
        <f t="shared" si="158"/>
        <v>30</v>
      </c>
      <c r="AJ148" s="430">
        <f t="shared" si="158"/>
        <v>0</v>
      </c>
      <c r="AK148" s="431">
        <f t="shared" si="158"/>
        <v>0</v>
      </c>
      <c r="AL148" s="431">
        <f t="shared" si="158"/>
        <v>0</v>
      </c>
      <c r="AM148" s="432">
        <f t="shared" si="158"/>
        <v>0</v>
      </c>
      <c r="AN148" s="430">
        <f t="shared" si="158"/>
        <v>0</v>
      </c>
      <c r="AO148" s="431">
        <f t="shared" si="158"/>
        <v>0</v>
      </c>
      <c r="AP148" s="431">
        <f t="shared" si="158"/>
        <v>0</v>
      </c>
      <c r="AQ148" s="431">
        <f t="shared" si="158"/>
        <v>0</v>
      </c>
    </row>
    <row r="149" spans="1:44" s="3" customFormat="1" ht="18" customHeight="1" thickTop="1" thickBot="1" x14ac:dyDescent="0.25">
      <c r="A149" s="209" t="s">
        <v>140</v>
      </c>
      <c r="B149" s="85"/>
      <c r="C149" s="89"/>
      <c r="D149" s="235">
        <f>SUM(D148)</f>
        <v>120</v>
      </c>
      <c r="E149" s="83">
        <f t="shared" ref="E149:AQ149" si="159">SUM(E148)</f>
        <v>0</v>
      </c>
      <c r="F149" s="83">
        <f t="shared" si="159"/>
        <v>0</v>
      </c>
      <c r="G149" s="83">
        <f t="shared" si="159"/>
        <v>0</v>
      </c>
      <c r="H149" s="83">
        <f t="shared" si="159"/>
        <v>3</v>
      </c>
      <c r="I149" s="83">
        <f t="shared" si="159"/>
        <v>5</v>
      </c>
      <c r="J149" s="83">
        <f t="shared" si="159"/>
        <v>5</v>
      </c>
      <c r="K149" s="83">
        <f t="shared" si="159"/>
        <v>0</v>
      </c>
      <c r="L149" s="83">
        <f t="shared" si="159"/>
        <v>0</v>
      </c>
      <c r="M149" s="83">
        <f t="shared" si="159"/>
        <v>0</v>
      </c>
      <c r="N149" s="88">
        <f t="shared" si="159"/>
        <v>0</v>
      </c>
      <c r="O149" s="235">
        <f t="shared" si="159"/>
        <v>13</v>
      </c>
      <c r="P149" s="258">
        <f t="shared" si="159"/>
        <v>60</v>
      </c>
      <c r="Q149" s="83">
        <f t="shared" si="159"/>
        <v>0</v>
      </c>
      <c r="R149" s="83">
        <f t="shared" si="159"/>
        <v>60</v>
      </c>
      <c r="S149" s="83">
        <f t="shared" si="159"/>
        <v>0</v>
      </c>
      <c r="T149" s="83">
        <f t="shared" si="159"/>
        <v>0</v>
      </c>
      <c r="U149" s="83">
        <f t="shared" si="159"/>
        <v>0</v>
      </c>
      <c r="V149" s="83">
        <f t="shared" si="159"/>
        <v>0</v>
      </c>
      <c r="W149" s="90">
        <f t="shared" si="159"/>
        <v>0</v>
      </c>
      <c r="X149" s="430">
        <f t="shared" si="159"/>
        <v>0</v>
      </c>
      <c r="Y149" s="437">
        <f t="shared" si="159"/>
        <v>0</v>
      </c>
      <c r="Z149" s="437">
        <f t="shared" si="159"/>
        <v>0</v>
      </c>
      <c r="AA149" s="438">
        <f t="shared" si="159"/>
        <v>0</v>
      </c>
      <c r="AB149" s="430">
        <f t="shared" si="159"/>
        <v>0</v>
      </c>
      <c r="AC149" s="437">
        <f t="shared" si="159"/>
        <v>0</v>
      </c>
      <c r="AD149" s="437">
        <f t="shared" si="159"/>
        <v>30</v>
      </c>
      <c r="AE149" s="438">
        <f t="shared" si="159"/>
        <v>0</v>
      </c>
      <c r="AF149" s="430">
        <f t="shared" si="159"/>
        <v>15</v>
      </c>
      <c r="AG149" s="437">
        <f t="shared" si="159"/>
        <v>30</v>
      </c>
      <c r="AH149" s="437">
        <f t="shared" si="159"/>
        <v>15</v>
      </c>
      <c r="AI149" s="438">
        <f t="shared" si="159"/>
        <v>30</v>
      </c>
      <c r="AJ149" s="430">
        <f t="shared" si="159"/>
        <v>0</v>
      </c>
      <c r="AK149" s="437">
        <f t="shared" si="159"/>
        <v>0</v>
      </c>
      <c r="AL149" s="437">
        <f t="shared" si="159"/>
        <v>0</v>
      </c>
      <c r="AM149" s="438">
        <f t="shared" si="159"/>
        <v>0</v>
      </c>
      <c r="AN149" s="430">
        <f t="shared" si="159"/>
        <v>0</v>
      </c>
      <c r="AO149" s="437">
        <f t="shared" si="159"/>
        <v>0</v>
      </c>
      <c r="AP149" s="437">
        <f t="shared" si="159"/>
        <v>0</v>
      </c>
      <c r="AQ149" s="437">
        <f t="shared" si="159"/>
        <v>0</v>
      </c>
    </row>
    <row r="150" spans="1:44" s="3" customFormat="1" ht="18" customHeight="1" thickTop="1" thickBot="1" x14ac:dyDescent="0.25">
      <c r="A150" s="368" t="s">
        <v>134</v>
      </c>
      <c r="B150" s="23"/>
      <c r="C150" s="25"/>
      <c r="D150" s="343">
        <f>SUM(D18,D36,D95,D127,D141,D149)</f>
        <v>2485</v>
      </c>
      <c r="E150" s="96">
        <f t="shared" ref="E150:AQ150" si="160">SUM(E18,E36,E95,E127,E141,E149)</f>
        <v>32</v>
      </c>
      <c r="F150" s="96">
        <f t="shared" si="160"/>
        <v>30</v>
      </c>
      <c r="G150" s="96">
        <f t="shared" si="160"/>
        <v>31</v>
      </c>
      <c r="H150" s="96">
        <f t="shared" si="160"/>
        <v>32</v>
      </c>
      <c r="I150" s="96">
        <f t="shared" si="160"/>
        <v>34</v>
      </c>
      <c r="J150" s="96">
        <f t="shared" si="160"/>
        <v>31</v>
      </c>
      <c r="K150" s="96">
        <f t="shared" si="160"/>
        <v>14</v>
      </c>
      <c r="L150" s="96">
        <f t="shared" si="160"/>
        <v>3</v>
      </c>
      <c r="M150" s="96">
        <f t="shared" si="160"/>
        <v>4</v>
      </c>
      <c r="N150" s="115">
        <f t="shared" si="160"/>
        <v>7</v>
      </c>
      <c r="O150" s="343">
        <f t="shared" si="160"/>
        <v>218</v>
      </c>
      <c r="P150" s="335">
        <f t="shared" si="160"/>
        <v>1180</v>
      </c>
      <c r="Q150" s="96">
        <f t="shared" si="160"/>
        <v>30</v>
      </c>
      <c r="R150" s="96">
        <f t="shared" si="160"/>
        <v>855</v>
      </c>
      <c r="S150" s="96">
        <f t="shared" si="160"/>
        <v>30</v>
      </c>
      <c r="T150" s="96">
        <f t="shared" si="160"/>
        <v>0</v>
      </c>
      <c r="U150" s="96">
        <f t="shared" si="160"/>
        <v>180</v>
      </c>
      <c r="V150" s="96">
        <f t="shared" si="160"/>
        <v>0</v>
      </c>
      <c r="W150" s="361">
        <f t="shared" si="160"/>
        <v>210</v>
      </c>
      <c r="X150" s="477">
        <f t="shared" si="160"/>
        <v>300</v>
      </c>
      <c r="Y150" s="478">
        <f t="shared" si="160"/>
        <v>105</v>
      </c>
      <c r="Z150" s="478">
        <f t="shared" si="160"/>
        <v>230</v>
      </c>
      <c r="AA150" s="479">
        <f t="shared" si="160"/>
        <v>105</v>
      </c>
      <c r="AB150" s="477">
        <f t="shared" si="160"/>
        <v>275</v>
      </c>
      <c r="AC150" s="478">
        <f t="shared" si="160"/>
        <v>120</v>
      </c>
      <c r="AD150" s="478">
        <f t="shared" si="160"/>
        <v>160</v>
      </c>
      <c r="AE150" s="479">
        <f t="shared" si="160"/>
        <v>150</v>
      </c>
      <c r="AF150" s="477">
        <f t="shared" si="160"/>
        <v>125</v>
      </c>
      <c r="AG150" s="478">
        <f t="shared" si="160"/>
        <v>210</v>
      </c>
      <c r="AH150" s="478">
        <f t="shared" si="160"/>
        <v>115</v>
      </c>
      <c r="AI150" s="479">
        <f t="shared" si="160"/>
        <v>300</v>
      </c>
      <c r="AJ150" s="477">
        <f t="shared" si="160"/>
        <v>110</v>
      </c>
      <c r="AK150" s="478">
        <f t="shared" si="160"/>
        <v>30</v>
      </c>
      <c r="AL150" s="478">
        <f t="shared" si="160"/>
        <v>30</v>
      </c>
      <c r="AM150" s="479">
        <f t="shared" si="160"/>
        <v>0</v>
      </c>
      <c r="AN150" s="477">
        <f t="shared" si="160"/>
        <v>0</v>
      </c>
      <c r="AO150" s="478">
        <f t="shared" si="160"/>
        <v>30</v>
      </c>
      <c r="AP150" s="478">
        <f t="shared" si="160"/>
        <v>45</v>
      </c>
      <c r="AQ150" s="478">
        <f t="shared" si="160"/>
        <v>45</v>
      </c>
      <c r="AR150" s="3">
        <f>SUM(X150:AQ150)</f>
        <v>2485</v>
      </c>
    </row>
    <row r="151" spans="1:44" s="3" customFormat="1" ht="18" customHeight="1" thickTop="1" thickBot="1" x14ac:dyDescent="0.25">
      <c r="A151" s="342" t="s">
        <v>162</v>
      </c>
      <c r="B151" s="25">
        <v>10</v>
      </c>
      <c r="C151" s="25">
        <v>11</v>
      </c>
      <c r="D151" s="343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343"/>
      <c r="P151" s="115"/>
      <c r="Q151" s="23"/>
      <c r="R151" s="115"/>
      <c r="S151" s="23"/>
      <c r="T151" s="115"/>
      <c r="U151" s="23"/>
      <c r="V151" s="115"/>
      <c r="W151" s="100"/>
      <c r="X151" s="615">
        <v>3</v>
      </c>
      <c r="Y151" s="615"/>
      <c r="Z151" s="616">
        <v>5</v>
      </c>
      <c r="AA151" s="616"/>
      <c r="AB151" s="615">
        <v>3</v>
      </c>
      <c r="AC151" s="615"/>
      <c r="AD151" s="613">
        <v>3</v>
      </c>
      <c r="AE151" s="616"/>
      <c r="AF151" s="615">
        <v>3</v>
      </c>
      <c r="AG151" s="615"/>
      <c r="AH151" s="602">
        <v>3</v>
      </c>
      <c r="AI151" s="616"/>
      <c r="AJ151" s="615">
        <v>1</v>
      </c>
      <c r="AK151" s="615"/>
      <c r="AL151" s="616">
        <v>0</v>
      </c>
      <c r="AM151" s="616"/>
      <c r="AN151" s="615">
        <v>0</v>
      </c>
      <c r="AO151" s="615"/>
      <c r="AP151" s="602">
        <v>0</v>
      </c>
      <c r="AQ151" s="602"/>
    </row>
    <row r="152" spans="1:44" s="3" customFormat="1" ht="13.15" customHeight="1" thickTop="1" thickBot="1" x14ac:dyDescent="0.2">
      <c r="A152" s="730"/>
      <c r="B152" s="731"/>
      <c r="C152" s="731"/>
      <c r="D152" s="731"/>
      <c r="E152" s="731"/>
      <c r="F152" s="731"/>
      <c r="G152" s="731"/>
      <c r="H152" s="731"/>
      <c r="I152" s="731"/>
      <c r="J152" s="731"/>
      <c r="K152" s="731"/>
      <c r="L152" s="731"/>
      <c r="M152" s="731"/>
      <c r="N152" s="731"/>
      <c r="O152" s="731"/>
      <c r="P152" s="731"/>
      <c r="Q152" s="731"/>
      <c r="R152" s="731"/>
      <c r="S152" s="731"/>
      <c r="T152" s="731"/>
      <c r="U152" s="731"/>
      <c r="V152" s="731"/>
      <c r="W152" s="731"/>
      <c r="X152" s="731"/>
      <c r="Y152" s="731"/>
      <c r="Z152" s="731"/>
      <c r="AA152" s="731"/>
      <c r="AB152" s="731"/>
      <c r="AC152" s="731"/>
      <c r="AD152" s="731"/>
      <c r="AE152" s="731"/>
      <c r="AF152" s="731"/>
      <c r="AG152" s="731"/>
      <c r="AH152" s="731"/>
      <c r="AI152" s="731"/>
      <c r="AJ152" s="731"/>
      <c r="AK152" s="731"/>
      <c r="AL152" s="731"/>
      <c r="AM152" s="731"/>
      <c r="AN152" s="731"/>
      <c r="AO152" s="731"/>
      <c r="AP152" s="731"/>
      <c r="AQ152" s="732"/>
    </row>
    <row r="153" spans="1:44" s="71" customFormat="1" ht="19.899999999999999" customHeight="1" thickTop="1" thickBot="1" x14ac:dyDescent="0.2">
      <c r="A153" s="728" t="s">
        <v>155</v>
      </c>
      <c r="B153" s="728"/>
      <c r="C153" s="728"/>
      <c r="D153" s="729"/>
      <c r="E153" s="728"/>
      <c r="F153" s="728"/>
      <c r="G153" s="728"/>
      <c r="H153" s="728"/>
      <c r="I153" s="728"/>
      <c r="J153" s="728"/>
      <c r="K153" s="728"/>
      <c r="L153" s="728"/>
      <c r="M153" s="728"/>
      <c r="N153" s="728"/>
      <c r="O153" s="728"/>
      <c r="P153" s="728"/>
      <c r="Q153" s="728"/>
      <c r="R153" s="728"/>
      <c r="S153" s="728"/>
      <c r="T153" s="728"/>
      <c r="U153" s="728"/>
      <c r="V153" s="728"/>
      <c r="W153" s="728"/>
      <c r="X153" s="728"/>
      <c r="Y153" s="728"/>
      <c r="Z153" s="728"/>
      <c r="AA153" s="728"/>
      <c r="AB153" s="728"/>
      <c r="AC153" s="728"/>
      <c r="AD153" s="728"/>
      <c r="AE153" s="728"/>
      <c r="AF153" s="728"/>
      <c r="AG153" s="728"/>
      <c r="AH153" s="728"/>
      <c r="AI153" s="728"/>
      <c r="AJ153" s="694"/>
      <c r="AK153" s="694"/>
      <c r="AL153" s="694"/>
      <c r="AM153" s="694"/>
      <c r="AN153" s="727"/>
      <c r="AO153" s="727"/>
      <c r="AP153" s="727"/>
      <c r="AQ153" s="727"/>
    </row>
    <row r="154" spans="1:44" s="71" customFormat="1" ht="23.45" customHeight="1" thickTop="1" thickBot="1" x14ac:dyDescent="0.2">
      <c r="A154" s="733" t="s">
        <v>99</v>
      </c>
      <c r="B154" s="735" t="s">
        <v>2</v>
      </c>
      <c r="C154" s="736"/>
      <c r="D154" s="754" t="s">
        <v>3</v>
      </c>
      <c r="E154" s="765" t="s">
        <v>122</v>
      </c>
      <c r="F154" s="766"/>
      <c r="G154" s="766"/>
      <c r="H154" s="766"/>
      <c r="I154" s="766"/>
      <c r="J154" s="766"/>
      <c r="K154" s="766"/>
      <c r="L154" s="766"/>
      <c r="M154" s="766"/>
      <c r="N154" s="766"/>
      <c r="O154" s="755" t="s">
        <v>4</v>
      </c>
      <c r="P154" s="757" t="s">
        <v>5</v>
      </c>
      <c r="Q154" s="757"/>
      <c r="R154" s="757"/>
      <c r="S154" s="757"/>
      <c r="T154" s="757"/>
      <c r="U154" s="757"/>
      <c r="V154" s="757"/>
      <c r="W154" s="757"/>
      <c r="X154" s="737" t="s">
        <v>309</v>
      </c>
      <c r="Y154" s="737"/>
      <c r="Z154" s="737"/>
      <c r="AA154" s="737"/>
      <c r="AB154" s="738" t="s">
        <v>310</v>
      </c>
      <c r="AC154" s="738"/>
      <c r="AD154" s="738"/>
      <c r="AE154" s="738"/>
      <c r="AF154" s="751" t="s">
        <v>311</v>
      </c>
      <c r="AG154" s="751"/>
      <c r="AH154" s="751"/>
      <c r="AI154" s="751"/>
      <c r="AJ154" s="752" t="s">
        <v>312</v>
      </c>
      <c r="AK154" s="752"/>
      <c r="AL154" s="752"/>
      <c r="AM154" s="752"/>
      <c r="AN154" s="753" t="s">
        <v>313</v>
      </c>
      <c r="AO154" s="753"/>
      <c r="AP154" s="753"/>
      <c r="AQ154" s="753"/>
    </row>
    <row r="155" spans="1:44" s="71" customFormat="1" ht="13.15" customHeight="1" thickTop="1" thickBot="1" x14ac:dyDescent="0.2">
      <c r="A155" s="734"/>
      <c r="B155" s="746" t="s">
        <v>6</v>
      </c>
      <c r="C155" s="747" t="s">
        <v>7</v>
      </c>
      <c r="D155" s="754"/>
      <c r="E155" s="744" t="s">
        <v>133</v>
      </c>
      <c r="F155" s="744" t="s">
        <v>124</v>
      </c>
      <c r="G155" s="744" t="s">
        <v>125</v>
      </c>
      <c r="H155" s="744" t="s">
        <v>126</v>
      </c>
      <c r="I155" s="744" t="s">
        <v>127</v>
      </c>
      <c r="J155" s="744" t="s">
        <v>128</v>
      </c>
      <c r="K155" s="744" t="s">
        <v>129</v>
      </c>
      <c r="L155" s="744" t="s">
        <v>130</v>
      </c>
      <c r="M155" s="744" t="s">
        <v>131</v>
      </c>
      <c r="N155" s="739" t="s">
        <v>132</v>
      </c>
      <c r="O155" s="756"/>
      <c r="P155" s="748" t="s">
        <v>8</v>
      </c>
      <c r="Q155" s="742" t="s">
        <v>9</v>
      </c>
      <c r="R155" s="741" t="s">
        <v>10</v>
      </c>
      <c r="S155" s="741"/>
      <c r="T155" s="741"/>
      <c r="U155" s="742" t="s">
        <v>11</v>
      </c>
      <c r="V155" s="742" t="s">
        <v>12</v>
      </c>
      <c r="W155" s="743" t="s">
        <v>13</v>
      </c>
      <c r="X155" s="692" t="s">
        <v>14</v>
      </c>
      <c r="Y155" s="692"/>
      <c r="Z155" s="749" t="s">
        <v>15</v>
      </c>
      <c r="AA155" s="749"/>
      <c r="AB155" s="692" t="s">
        <v>16</v>
      </c>
      <c r="AC155" s="692"/>
      <c r="AD155" s="749" t="s">
        <v>17</v>
      </c>
      <c r="AE155" s="749"/>
      <c r="AF155" s="692" t="s">
        <v>18</v>
      </c>
      <c r="AG155" s="692"/>
      <c r="AH155" s="693" t="s">
        <v>19</v>
      </c>
      <c r="AI155" s="693"/>
      <c r="AJ155" s="750" t="s">
        <v>20</v>
      </c>
      <c r="AK155" s="750"/>
      <c r="AL155" s="749" t="s">
        <v>21</v>
      </c>
      <c r="AM155" s="749"/>
      <c r="AN155" s="750" t="s">
        <v>22</v>
      </c>
      <c r="AO155" s="750"/>
      <c r="AP155" s="741" t="s">
        <v>23</v>
      </c>
      <c r="AQ155" s="741"/>
    </row>
    <row r="156" spans="1:44" customFormat="1" ht="14.45" customHeight="1" thickTop="1" thickBot="1" x14ac:dyDescent="0.25">
      <c r="A156" s="734"/>
      <c r="B156" s="746"/>
      <c r="C156" s="747"/>
      <c r="D156" s="754"/>
      <c r="E156" s="745"/>
      <c r="F156" s="745"/>
      <c r="G156" s="745"/>
      <c r="H156" s="745"/>
      <c r="I156" s="745"/>
      <c r="J156" s="745"/>
      <c r="K156" s="745"/>
      <c r="L156" s="745"/>
      <c r="M156" s="745"/>
      <c r="N156" s="740"/>
      <c r="O156" s="756"/>
      <c r="P156" s="748"/>
      <c r="Q156" s="742"/>
      <c r="R156" s="127" t="s">
        <v>24</v>
      </c>
      <c r="S156" s="127" t="s">
        <v>8</v>
      </c>
      <c r="T156" s="127" t="s">
        <v>11</v>
      </c>
      <c r="U156" s="742"/>
      <c r="V156" s="742"/>
      <c r="W156" s="743"/>
      <c r="X156" s="128" t="s">
        <v>25</v>
      </c>
      <c r="Y156" s="127" t="s">
        <v>10</v>
      </c>
      <c r="Z156" s="127" t="s">
        <v>25</v>
      </c>
      <c r="AA156" s="129" t="s">
        <v>10</v>
      </c>
      <c r="AB156" s="128" t="s">
        <v>25</v>
      </c>
      <c r="AC156" s="127" t="s">
        <v>10</v>
      </c>
      <c r="AD156" s="127" t="s">
        <v>25</v>
      </c>
      <c r="AE156" s="129" t="s">
        <v>10</v>
      </c>
      <c r="AF156" s="128" t="s">
        <v>25</v>
      </c>
      <c r="AG156" s="127" t="s">
        <v>10</v>
      </c>
      <c r="AH156" s="127" t="s">
        <v>25</v>
      </c>
      <c r="AI156" s="130" t="s">
        <v>10</v>
      </c>
      <c r="AJ156" s="131" t="s">
        <v>25</v>
      </c>
      <c r="AK156" s="127" t="s">
        <v>10</v>
      </c>
      <c r="AL156" s="127" t="s">
        <v>25</v>
      </c>
      <c r="AM156" s="129" t="s">
        <v>10</v>
      </c>
      <c r="AN156" s="128" t="s">
        <v>25</v>
      </c>
      <c r="AO156" s="127" t="s">
        <v>10</v>
      </c>
      <c r="AP156" s="127" t="s">
        <v>25</v>
      </c>
      <c r="AQ156" s="127" t="s">
        <v>10</v>
      </c>
    </row>
    <row r="157" spans="1:44" customFormat="1" ht="13.15" customHeight="1" thickTop="1" x14ac:dyDescent="0.2">
      <c r="A157" s="341" t="s">
        <v>94</v>
      </c>
      <c r="B157" s="107"/>
      <c r="C157" s="72"/>
      <c r="D157" s="236"/>
      <c r="E157" s="309"/>
      <c r="F157" s="169"/>
      <c r="G157" s="169"/>
      <c r="H157" s="169"/>
      <c r="I157" s="169"/>
      <c r="J157" s="169"/>
      <c r="K157" s="169"/>
      <c r="L157" s="169"/>
      <c r="M157" s="169"/>
      <c r="N157" s="169"/>
      <c r="O157" s="236"/>
      <c r="P157" s="74"/>
      <c r="Q157" s="76"/>
      <c r="R157" s="76"/>
      <c r="S157" s="77"/>
      <c r="T157" s="76"/>
      <c r="U157" s="77"/>
      <c r="V157" s="76"/>
      <c r="W157" s="75"/>
      <c r="X157" s="480"/>
      <c r="Y157" s="481"/>
      <c r="Z157" s="481"/>
      <c r="AA157" s="482"/>
      <c r="AB157" s="480"/>
      <c r="AC157" s="481"/>
      <c r="AD157" s="481"/>
      <c r="AE157" s="482"/>
      <c r="AF157" s="480"/>
      <c r="AG157" s="481"/>
      <c r="AH157" s="481"/>
      <c r="AI157" s="483"/>
      <c r="AJ157" s="386"/>
      <c r="AK157" s="387"/>
      <c r="AL157" s="387"/>
      <c r="AM157" s="388"/>
      <c r="AN157" s="484"/>
      <c r="AO157" s="387"/>
      <c r="AP157" s="387"/>
      <c r="AQ157" s="387"/>
    </row>
    <row r="158" spans="1:44" s="2" customFormat="1" ht="13.15" customHeight="1" x14ac:dyDescent="0.2">
      <c r="A158" s="283" t="s">
        <v>47</v>
      </c>
      <c r="B158" s="107" t="s">
        <v>61</v>
      </c>
      <c r="C158" s="72"/>
      <c r="D158" s="236">
        <v>30</v>
      </c>
      <c r="E158" s="76"/>
      <c r="F158" s="76"/>
      <c r="G158" s="76"/>
      <c r="H158" s="76"/>
      <c r="I158" s="76"/>
      <c r="J158" s="76"/>
      <c r="K158" s="76">
        <v>4</v>
      </c>
      <c r="L158" s="76"/>
      <c r="M158" s="76"/>
      <c r="N158" s="77"/>
      <c r="O158" s="222">
        <f t="shared" ref="O158:O171" si="161">SUM(E158:N158)</f>
        <v>4</v>
      </c>
      <c r="P158" s="74">
        <v>30</v>
      </c>
      <c r="Q158" s="76"/>
      <c r="R158" s="76"/>
      <c r="S158" s="76"/>
      <c r="T158" s="76"/>
      <c r="U158" s="76"/>
      <c r="V158" s="76"/>
      <c r="W158" s="75"/>
      <c r="X158" s="480"/>
      <c r="Y158" s="481"/>
      <c r="Z158" s="481"/>
      <c r="AA158" s="482"/>
      <c r="AB158" s="480"/>
      <c r="AC158" s="481"/>
      <c r="AD158" s="481"/>
      <c r="AE158" s="482"/>
      <c r="AF158" s="480"/>
      <c r="AG158" s="481"/>
      <c r="AH158" s="481"/>
      <c r="AI158" s="483"/>
      <c r="AJ158" s="386">
        <v>30</v>
      </c>
      <c r="AK158" s="387"/>
      <c r="AL158" s="387"/>
      <c r="AM158" s="388"/>
      <c r="AN158" s="484"/>
      <c r="AO158" s="387"/>
      <c r="AP158" s="387"/>
      <c r="AQ158" s="387"/>
    </row>
    <row r="159" spans="1:44" customFormat="1" ht="13.15" customHeight="1" x14ac:dyDescent="0.2">
      <c r="A159" s="180" t="s">
        <v>201</v>
      </c>
      <c r="B159" s="107"/>
      <c r="C159" s="72" t="s">
        <v>62</v>
      </c>
      <c r="D159" s="236">
        <v>30</v>
      </c>
      <c r="E159" s="76"/>
      <c r="F159" s="76"/>
      <c r="G159" s="76"/>
      <c r="H159" s="76"/>
      <c r="I159" s="76"/>
      <c r="J159" s="76"/>
      <c r="K159" s="76"/>
      <c r="L159" s="76">
        <v>3</v>
      </c>
      <c r="M159" s="76"/>
      <c r="N159" s="77"/>
      <c r="O159" s="222">
        <f t="shared" si="161"/>
        <v>3</v>
      </c>
      <c r="P159" s="74">
        <v>30</v>
      </c>
      <c r="Q159" s="76"/>
      <c r="R159" s="76"/>
      <c r="S159" s="77"/>
      <c r="T159" s="76"/>
      <c r="U159" s="77"/>
      <c r="V159" s="76"/>
      <c r="W159" s="75"/>
      <c r="X159" s="480"/>
      <c r="Y159" s="481"/>
      <c r="Z159" s="481"/>
      <c r="AA159" s="482"/>
      <c r="AB159" s="480"/>
      <c r="AC159" s="481"/>
      <c r="AD159" s="481"/>
      <c r="AE159" s="482"/>
      <c r="AF159" s="480"/>
      <c r="AG159" s="481"/>
      <c r="AH159" s="481"/>
      <c r="AI159" s="483"/>
      <c r="AJ159" s="386"/>
      <c r="AK159" s="387"/>
      <c r="AL159" s="387">
        <v>30</v>
      </c>
      <c r="AM159" s="388"/>
      <c r="AN159" s="484"/>
      <c r="AO159" s="387"/>
      <c r="AP159" s="387"/>
      <c r="AQ159" s="387"/>
    </row>
    <row r="160" spans="1:44" customFormat="1" ht="13.15" customHeight="1" x14ac:dyDescent="0.2">
      <c r="A160" s="192" t="s">
        <v>202</v>
      </c>
      <c r="B160" s="107"/>
      <c r="C160" s="72" t="s">
        <v>62</v>
      </c>
      <c r="D160" s="236">
        <v>30</v>
      </c>
      <c r="E160" s="76"/>
      <c r="F160" s="76"/>
      <c r="G160" s="76"/>
      <c r="H160" s="76"/>
      <c r="I160" s="76"/>
      <c r="J160" s="76"/>
      <c r="K160" s="76"/>
      <c r="L160" s="76">
        <v>2</v>
      </c>
      <c r="M160" s="76"/>
      <c r="N160" s="77"/>
      <c r="O160" s="222">
        <f t="shared" si="161"/>
        <v>2</v>
      </c>
      <c r="P160" s="74"/>
      <c r="Q160" s="76"/>
      <c r="R160" s="76">
        <v>30</v>
      </c>
      <c r="S160" s="77"/>
      <c r="T160" s="76"/>
      <c r="U160" s="77"/>
      <c r="V160" s="76"/>
      <c r="W160" s="75"/>
      <c r="X160" s="480"/>
      <c r="Y160" s="481"/>
      <c r="Z160" s="481"/>
      <c r="AA160" s="482"/>
      <c r="AB160" s="480"/>
      <c r="AC160" s="481"/>
      <c r="AD160" s="481"/>
      <c r="AE160" s="482"/>
      <c r="AF160" s="480"/>
      <c r="AG160" s="481"/>
      <c r="AH160" s="481"/>
      <c r="AI160" s="483"/>
      <c r="AJ160" s="386"/>
      <c r="AK160" s="387"/>
      <c r="AL160" s="387"/>
      <c r="AM160" s="388">
        <v>30</v>
      </c>
      <c r="AN160" s="484"/>
      <c r="AO160" s="387"/>
      <c r="AP160" s="387"/>
      <c r="AQ160" s="387"/>
    </row>
    <row r="161" spans="1:43" customFormat="1" ht="13.15" customHeight="1" x14ac:dyDescent="0.2">
      <c r="A161" s="243" t="s">
        <v>203</v>
      </c>
      <c r="B161" s="107" t="s">
        <v>62</v>
      </c>
      <c r="C161" s="72"/>
      <c r="D161" s="236">
        <v>30</v>
      </c>
      <c r="E161" s="76"/>
      <c r="F161" s="76"/>
      <c r="G161" s="76"/>
      <c r="H161" s="76"/>
      <c r="I161" s="76"/>
      <c r="J161" s="76"/>
      <c r="K161" s="76"/>
      <c r="L161" s="76"/>
      <c r="M161" s="76">
        <v>3</v>
      </c>
      <c r="N161" s="77"/>
      <c r="O161" s="222">
        <f t="shared" si="161"/>
        <v>3</v>
      </c>
      <c r="P161" s="74">
        <v>30</v>
      </c>
      <c r="Q161" s="76"/>
      <c r="R161" s="76"/>
      <c r="S161" s="77"/>
      <c r="T161" s="76"/>
      <c r="U161" s="77"/>
      <c r="V161" s="76"/>
      <c r="W161" s="75"/>
      <c r="X161" s="480"/>
      <c r="Y161" s="481"/>
      <c r="Z161" s="481"/>
      <c r="AA161" s="482"/>
      <c r="AB161" s="480"/>
      <c r="AC161" s="481"/>
      <c r="AD161" s="481"/>
      <c r="AE161" s="482"/>
      <c r="AF161" s="480"/>
      <c r="AG161" s="481"/>
      <c r="AH161" s="481"/>
      <c r="AI161" s="483"/>
      <c r="AJ161" s="386"/>
      <c r="AK161" s="387"/>
      <c r="AL161" s="387"/>
      <c r="AM161" s="388"/>
      <c r="AN161" s="484">
        <v>30</v>
      </c>
      <c r="AO161" s="387"/>
      <c r="AP161" s="387"/>
      <c r="AQ161" s="387"/>
    </row>
    <row r="162" spans="1:43" customFormat="1" ht="13.15" customHeight="1" x14ac:dyDescent="0.2">
      <c r="A162" s="251" t="s">
        <v>204</v>
      </c>
      <c r="B162" s="107" t="s">
        <v>62</v>
      </c>
      <c r="C162" s="72"/>
      <c r="D162" s="236">
        <v>30</v>
      </c>
      <c r="E162" s="76"/>
      <c r="F162" s="76"/>
      <c r="G162" s="76"/>
      <c r="H162" s="76"/>
      <c r="I162" s="76"/>
      <c r="J162" s="76"/>
      <c r="K162" s="76"/>
      <c r="L162" s="76"/>
      <c r="M162" s="76">
        <v>2</v>
      </c>
      <c r="N162" s="77"/>
      <c r="O162" s="222">
        <f t="shared" si="161"/>
        <v>2</v>
      </c>
      <c r="P162" s="74"/>
      <c r="Q162" s="76"/>
      <c r="R162" s="76">
        <v>30</v>
      </c>
      <c r="S162" s="77"/>
      <c r="T162" s="76"/>
      <c r="U162" s="77"/>
      <c r="V162" s="76"/>
      <c r="W162" s="75"/>
      <c r="X162" s="480"/>
      <c r="Y162" s="481"/>
      <c r="Z162" s="481"/>
      <c r="AA162" s="482"/>
      <c r="AB162" s="480"/>
      <c r="AC162" s="481"/>
      <c r="AD162" s="481"/>
      <c r="AE162" s="482"/>
      <c r="AF162" s="480"/>
      <c r="AG162" s="481"/>
      <c r="AH162" s="481"/>
      <c r="AI162" s="483"/>
      <c r="AJ162" s="386"/>
      <c r="AK162" s="387"/>
      <c r="AL162" s="387"/>
      <c r="AM162" s="388"/>
      <c r="AN162" s="390"/>
      <c r="AO162" s="391">
        <v>30</v>
      </c>
      <c r="AP162" s="391"/>
      <c r="AQ162" s="391"/>
    </row>
    <row r="163" spans="1:43" customFormat="1" ht="13.15" customHeight="1" x14ac:dyDescent="0.2">
      <c r="A163" s="199" t="s">
        <v>49</v>
      </c>
      <c r="B163" s="107" t="s">
        <v>62</v>
      </c>
      <c r="C163" s="72"/>
      <c r="D163" s="236">
        <v>30</v>
      </c>
      <c r="E163" s="76"/>
      <c r="F163" s="76"/>
      <c r="G163" s="76"/>
      <c r="H163" s="76"/>
      <c r="I163" s="76"/>
      <c r="J163" s="76"/>
      <c r="K163" s="76"/>
      <c r="L163" s="76"/>
      <c r="M163" s="76">
        <v>3</v>
      </c>
      <c r="N163" s="77"/>
      <c r="O163" s="222">
        <f t="shared" si="161"/>
        <v>3</v>
      </c>
      <c r="P163" s="74"/>
      <c r="Q163" s="76">
        <v>30</v>
      </c>
      <c r="R163" s="76"/>
      <c r="S163" s="77"/>
      <c r="T163" s="76"/>
      <c r="U163" s="77"/>
      <c r="V163" s="76"/>
      <c r="W163" s="75"/>
      <c r="X163" s="480"/>
      <c r="Y163" s="481"/>
      <c r="Z163" s="481"/>
      <c r="AA163" s="482"/>
      <c r="AB163" s="480"/>
      <c r="AC163" s="481"/>
      <c r="AD163" s="481"/>
      <c r="AE163" s="482"/>
      <c r="AF163" s="480"/>
      <c r="AG163" s="481"/>
      <c r="AH163" s="481"/>
      <c r="AI163" s="483"/>
      <c r="AJ163" s="386"/>
      <c r="AK163" s="387"/>
      <c r="AL163" s="387"/>
      <c r="AM163" s="388"/>
      <c r="AN163" s="485">
        <v>30</v>
      </c>
      <c r="AO163" s="481"/>
      <c r="AP163" s="481"/>
      <c r="AQ163" s="481"/>
    </row>
    <row r="164" spans="1:43" customFormat="1" ht="13.15" customHeight="1" x14ac:dyDescent="0.2">
      <c r="A164" s="199" t="s">
        <v>205</v>
      </c>
      <c r="B164" s="107"/>
      <c r="C164" s="72" t="s">
        <v>61</v>
      </c>
      <c r="D164" s="236">
        <v>30</v>
      </c>
      <c r="E164" s="76"/>
      <c r="F164" s="76"/>
      <c r="G164" s="76"/>
      <c r="H164" s="76"/>
      <c r="I164" s="76"/>
      <c r="J164" s="76"/>
      <c r="K164" s="76"/>
      <c r="L164" s="76"/>
      <c r="M164" s="76"/>
      <c r="N164" s="77">
        <v>3</v>
      </c>
      <c r="O164" s="222">
        <f t="shared" si="161"/>
        <v>3</v>
      </c>
      <c r="P164" s="74"/>
      <c r="Q164" s="76">
        <v>30</v>
      </c>
      <c r="R164" s="76"/>
      <c r="S164" s="77"/>
      <c r="T164" s="76"/>
      <c r="U164" s="77"/>
      <c r="V164" s="76"/>
      <c r="W164" s="75"/>
      <c r="X164" s="480"/>
      <c r="Y164" s="481"/>
      <c r="Z164" s="481"/>
      <c r="AA164" s="482"/>
      <c r="AB164" s="480"/>
      <c r="AC164" s="481"/>
      <c r="AD164" s="481"/>
      <c r="AE164" s="482"/>
      <c r="AF164" s="480"/>
      <c r="AG164" s="481"/>
      <c r="AH164" s="481"/>
      <c r="AI164" s="483"/>
      <c r="AJ164" s="386"/>
      <c r="AK164" s="387"/>
      <c r="AL164" s="387"/>
      <c r="AM164" s="388"/>
      <c r="AN164" s="486"/>
      <c r="AO164" s="487"/>
      <c r="AP164" s="487">
        <v>30</v>
      </c>
      <c r="AQ164" s="487"/>
    </row>
    <row r="165" spans="1:43" customFormat="1" ht="13.15" customHeight="1" x14ac:dyDescent="0.2">
      <c r="A165" s="243" t="s">
        <v>206</v>
      </c>
      <c r="B165" s="107"/>
      <c r="C165" s="72" t="s">
        <v>62</v>
      </c>
      <c r="D165" s="236">
        <v>30</v>
      </c>
      <c r="E165" s="76"/>
      <c r="F165" s="76"/>
      <c r="G165" s="76"/>
      <c r="H165" s="76"/>
      <c r="I165" s="76"/>
      <c r="J165" s="76"/>
      <c r="K165" s="76"/>
      <c r="L165" s="76"/>
      <c r="M165" s="76"/>
      <c r="N165" s="77">
        <v>2</v>
      </c>
      <c r="O165" s="222">
        <f t="shared" si="161"/>
        <v>2</v>
      </c>
      <c r="P165" s="74"/>
      <c r="Q165" s="76"/>
      <c r="R165" s="76">
        <v>30</v>
      </c>
      <c r="S165" s="77"/>
      <c r="T165" s="76"/>
      <c r="U165" s="77"/>
      <c r="V165" s="76"/>
      <c r="W165" s="75"/>
      <c r="X165" s="480"/>
      <c r="Y165" s="481"/>
      <c r="Z165" s="481"/>
      <c r="AA165" s="482"/>
      <c r="AB165" s="480"/>
      <c r="AC165" s="481"/>
      <c r="AD165" s="481"/>
      <c r="AE165" s="482"/>
      <c r="AF165" s="480"/>
      <c r="AG165" s="481"/>
      <c r="AH165" s="481"/>
      <c r="AI165" s="483"/>
      <c r="AJ165" s="386"/>
      <c r="AK165" s="387"/>
      <c r="AL165" s="387"/>
      <c r="AM165" s="388"/>
      <c r="AN165" s="484"/>
      <c r="AO165" s="387"/>
      <c r="AP165" s="387"/>
      <c r="AQ165" s="387">
        <v>30</v>
      </c>
    </row>
    <row r="166" spans="1:43" customFormat="1" ht="19.899999999999999" customHeight="1" x14ac:dyDescent="0.2">
      <c r="A166" s="199" t="s">
        <v>50</v>
      </c>
      <c r="B166" s="107"/>
      <c r="C166" s="72" t="s">
        <v>62</v>
      </c>
      <c r="D166" s="236">
        <v>30</v>
      </c>
      <c r="E166" s="76"/>
      <c r="F166" s="76"/>
      <c r="G166" s="76"/>
      <c r="H166" s="76"/>
      <c r="I166" s="76"/>
      <c r="J166" s="76"/>
      <c r="K166" s="76"/>
      <c r="L166" s="76"/>
      <c r="M166" s="76"/>
      <c r="N166" s="77">
        <v>4</v>
      </c>
      <c r="O166" s="222">
        <f t="shared" si="161"/>
        <v>4</v>
      </c>
      <c r="P166" s="74"/>
      <c r="Q166" s="76"/>
      <c r="R166" s="76">
        <v>30</v>
      </c>
      <c r="S166" s="77"/>
      <c r="T166" s="76"/>
      <c r="U166" s="77"/>
      <c r="V166" s="76"/>
      <c r="W166" s="75"/>
      <c r="X166" s="480"/>
      <c r="Y166" s="481"/>
      <c r="Z166" s="481"/>
      <c r="AA166" s="482"/>
      <c r="AB166" s="480"/>
      <c r="AC166" s="481"/>
      <c r="AD166" s="481"/>
      <c r="AE166" s="482"/>
      <c r="AF166" s="480"/>
      <c r="AG166" s="481"/>
      <c r="AH166" s="481"/>
      <c r="AI166" s="483"/>
      <c r="AJ166" s="386"/>
      <c r="AK166" s="387"/>
      <c r="AL166" s="387"/>
      <c r="AM166" s="388"/>
      <c r="AN166" s="484"/>
      <c r="AO166" s="387"/>
      <c r="AP166" s="387"/>
      <c r="AQ166" s="387">
        <v>30</v>
      </c>
    </row>
    <row r="167" spans="1:43" customFormat="1" ht="13.15" customHeight="1" x14ac:dyDescent="0.2">
      <c r="A167" s="243" t="s">
        <v>66</v>
      </c>
      <c r="B167" s="107"/>
      <c r="C167" s="72" t="s">
        <v>62</v>
      </c>
      <c r="D167" s="236">
        <v>30</v>
      </c>
      <c r="E167" s="76"/>
      <c r="F167" s="76"/>
      <c r="G167" s="76"/>
      <c r="H167" s="76"/>
      <c r="I167" s="76"/>
      <c r="J167" s="76"/>
      <c r="K167" s="76"/>
      <c r="L167" s="76"/>
      <c r="M167" s="76"/>
      <c r="N167" s="77">
        <v>4</v>
      </c>
      <c r="O167" s="222">
        <f t="shared" si="161"/>
        <v>4</v>
      </c>
      <c r="P167" s="74"/>
      <c r="Q167" s="76"/>
      <c r="R167" s="76">
        <v>30</v>
      </c>
      <c r="S167" s="77"/>
      <c r="T167" s="76"/>
      <c r="U167" s="77"/>
      <c r="V167" s="76"/>
      <c r="W167" s="75"/>
      <c r="X167" s="480"/>
      <c r="Y167" s="481"/>
      <c r="Z167" s="481"/>
      <c r="AA167" s="482"/>
      <c r="AB167" s="480"/>
      <c r="AC167" s="481"/>
      <c r="AD167" s="481"/>
      <c r="AE167" s="482"/>
      <c r="AF167" s="480"/>
      <c r="AG167" s="481"/>
      <c r="AH167" s="481"/>
      <c r="AI167" s="483"/>
      <c r="AJ167" s="386"/>
      <c r="AK167" s="387"/>
      <c r="AL167" s="387"/>
      <c r="AM167" s="388"/>
      <c r="AN167" s="485"/>
      <c r="AO167" s="481"/>
      <c r="AP167" s="481"/>
      <c r="AQ167" s="481">
        <v>30</v>
      </c>
    </row>
    <row r="168" spans="1:43" customFormat="1" ht="13.15" customHeight="1" x14ac:dyDescent="0.2">
      <c r="A168" s="246" t="s">
        <v>294</v>
      </c>
      <c r="B168" s="248" t="s">
        <v>62</v>
      </c>
      <c r="C168" s="78"/>
      <c r="D168" s="237">
        <v>30</v>
      </c>
      <c r="E168" s="82"/>
      <c r="F168" s="82"/>
      <c r="G168" s="82"/>
      <c r="H168" s="82"/>
      <c r="I168" s="82"/>
      <c r="J168" s="82"/>
      <c r="K168" s="82">
        <v>5</v>
      </c>
      <c r="L168" s="82"/>
      <c r="M168" s="82"/>
      <c r="N168" s="98"/>
      <c r="O168" s="222">
        <f t="shared" si="161"/>
        <v>5</v>
      </c>
      <c r="P168" s="79"/>
      <c r="Q168" s="82"/>
      <c r="R168" s="82"/>
      <c r="S168" s="98"/>
      <c r="T168" s="82"/>
      <c r="U168" s="98"/>
      <c r="V168" s="82">
        <v>30</v>
      </c>
      <c r="W168" s="80"/>
      <c r="X168" s="488"/>
      <c r="Y168" s="489"/>
      <c r="Z168" s="489"/>
      <c r="AA168" s="490"/>
      <c r="AB168" s="488"/>
      <c r="AC168" s="489"/>
      <c r="AD168" s="489"/>
      <c r="AE168" s="490"/>
      <c r="AF168" s="488"/>
      <c r="AG168" s="489"/>
      <c r="AH168" s="489"/>
      <c r="AI168" s="491"/>
      <c r="AJ168" s="390"/>
      <c r="AK168" s="391">
        <v>30</v>
      </c>
      <c r="AL168" s="391"/>
      <c r="AM168" s="392"/>
      <c r="AN168" s="488"/>
      <c r="AO168" s="489"/>
      <c r="AP168" s="489"/>
      <c r="AQ168" s="489"/>
    </row>
    <row r="169" spans="1:43" customFormat="1" ht="13.15" customHeight="1" x14ac:dyDescent="0.2">
      <c r="A169" s="246" t="s">
        <v>295</v>
      </c>
      <c r="B169" s="248"/>
      <c r="C169" s="78" t="s">
        <v>62</v>
      </c>
      <c r="D169" s="237">
        <v>30</v>
      </c>
      <c r="E169" s="82"/>
      <c r="F169" s="82"/>
      <c r="G169" s="82"/>
      <c r="H169" s="82"/>
      <c r="I169" s="82"/>
      <c r="J169" s="82"/>
      <c r="K169" s="82"/>
      <c r="L169" s="82">
        <v>5</v>
      </c>
      <c r="M169" s="82"/>
      <c r="N169" s="98"/>
      <c r="O169" s="222">
        <f t="shared" si="161"/>
        <v>5</v>
      </c>
      <c r="P169" s="79"/>
      <c r="Q169" s="82"/>
      <c r="R169" s="82"/>
      <c r="S169" s="98"/>
      <c r="T169" s="82"/>
      <c r="U169" s="98"/>
      <c r="V169" s="82">
        <v>30</v>
      </c>
      <c r="W169" s="80"/>
      <c r="X169" s="488"/>
      <c r="Y169" s="489"/>
      <c r="Z169" s="489"/>
      <c r="AA169" s="490"/>
      <c r="AB169" s="488"/>
      <c r="AC169" s="489"/>
      <c r="AD169" s="489"/>
      <c r="AE169" s="490"/>
      <c r="AF169" s="488"/>
      <c r="AG169" s="489"/>
      <c r="AH169" s="489"/>
      <c r="AI169" s="491"/>
      <c r="AJ169" s="390"/>
      <c r="AK169" s="391"/>
      <c r="AL169" s="391"/>
      <c r="AM169" s="392">
        <v>30</v>
      </c>
      <c r="AN169" s="488"/>
      <c r="AO169" s="489"/>
      <c r="AP169" s="489"/>
      <c r="AQ169" s="489"/>
    </row>
    <row r="170" spans="1:43" customFormat="1" ht="13.15" customHeight="1" x14ac:dyDescent="0.2">
      <c r="A170" s="246" t="s">
        <v>296</v>
      </c>
      <c r="B170" s="248" t="s">
        <v>62</v>
      </c>
      <c r="C170" s="78"/>
      <c r="D170" s="237">
        <v>30</v>
      </c>
      <c r="E170" s="82"/>
      <c r="F170" s="82"/>
      <c r="G170" s="82"/>
      <c r="H170" s="82"/>
      <c r="I170" s="82"/>
      <c r="J170" s="82"/>
      <c r="K170" s="82"/>
      <c r="L170" s="82"/>
      <c r="M170" s="82">
        <v>5</v>
      </c>
      <c r="N170" s="98"/>
      <c r="O170" s="222">
        <f t="shared" si="161"/>
        <v>5</v>
      </c>
      <c r="P170" s="79"/>
      <c r="Q170" s="82"/>
      <c r="R170" s="82"/>
      <c r="S170" s="98"/>
      <c r="T170" s="82"/>
      <c r="U170" s="98"/>
      <c r="V170" s="82">
        <v>30</v>
      </c>
      <c r="W170" s="80"/>
      <c r="X170" s="488"/>
      <c r="Y170" s="489"/>
      <c r="Z170" s="489"/>
      <c r="AA170" s="490"/>
      <c r="AB170" s="488"/>
      <c r="AC170" s="489"/>
      <c r="AD170" s="489"/>
      <c r="AE170" s="490"/>
      <c r="AF170" s="488"/>
      <c r="AG170" s="489"/>
      <c r="AH170" s="489"/>
      <c r="AI170" s="491"/>
      <c r="AJ170" s="390"/>
      <c r="AK170" s="391"/>
      <c r="AL170" s="391"/>
      <c r="AM170" s="392"/>
      <c r="AN170" s="488"/>
      <c r="AO170" s="489">
        <v>30</v>
      </c>
      <c r="AP170" s="489"/>
      <c r="AQ170" s="489"/>
    </row>
    <row r="171" spans="1:43" customFormat="1" ht="13.15" customHeight="1" thickBot="1" x14ac:dyDescent="0.25">
      <c r="A171" s="247" t="s">
        <v>297</v>
      </c>
      <c r="B171" s="64"/>
      <c r="C171" s="31" t="s">
        <v>62</v>
      </c>
      <c r="D171" s="234">
        <v>30</v>
      </c>
      <c r="E171" s="99"/>
      <c r="F171" s="99"/>
      <c r="G171" s="99"/>
      <c r="H171" s="99"/>
      <c r="I171" s="99"/>
      <c r="J171" s="99"/>
      <c r="K171" s="99"/>
      <c r="L171" s="99"/>
      <c r="M171" s="99"/>
      <c r="N171" s="280">
        <v>5</v>
      </c>
      <c r="O171" s="222">
        <f t="shared" si="161"/>
        <v>5</v>
      </c>
      <c r="P171" s="69"/>
      <c r="Q171" s="53"/>
      <c r="R171" s="53"/>
      <c r="S171" s="53"/>
      <c r="T171" s="53"/>
      <c r="U171" s="53"/>
      <c r="V171" s="53">
        <v>30</v>
      </c>
      <c r="W171" s="54"/>
      <c r="X171" s="492"/>
      <c r="Y171" s="449"/>
      <c r="Z171" s="449"/>
      <c r="AA171" s="448"/>
      <c r="AB171" s="492"/>
      <c r="AC171" s="449"/>
      <c r="AD171" s="449"/>
      <c r="AE171" s="448"/>
      <c r="AF171" s="493"/>
      <c r="AG171" s="494"/>
      <c r="AH171" s="449"/>
      <c r="AI171" s="495"/>
      <c r="AJ171" s="496"/>
      <c r="AK171" s="494"/>
      <c r="AL171" s="449"/>
      <c r="AM171" s="448"/>
      <c r="AN171" s="493"/>
      <c r="AO171" s="494"/>
      <c r="AP171" s="449"/>
      <c r="AQ171" s="449">
        <v>30</v>
      </c>
    </row>
    <row r="172" spans="1:43" customFormat="1" ht="22.15" customHeight="1" thickTop="1" thickBot="1" x14ac:dyDescent="0.25">
      <c r="A172" s="186" t="s">
        <v>115</v>
      </c>
      <c r="B172" s="22" t="s">
        <v>257</v>
      </c>
      <c r="C172" s="21" t="s">
        <v>256</v>
      </c>
      <c r="D172" s="235">
        <f>SUM(D158:D171)</f>
        <v>420</v>
      </c>
      <c r="E172" s="24">
        <f t="shared" ref="E172:N172" si="162">SUM(E157:E171)</f>
        <v>0</v>
      </c>
      <c r="F172" s="22">
        <f t="shared" si="162"/>
        <v>0</v>
      </c>
      <c r="G172" s="22">
        <f t="shared" si="162"/>
        <v>0</v>
      </c>
      <c r="H172" s="22">
        <f t="shared" si="162"/>
        <v>0</v>
      </c>
      <c r="I172" s="22">
        <f t="shared" si="162"/>
        <v>0</v>
      </c>
      <c r="J172" s="22">
        <f t="shared" si="162"/>
        <v>0</v>
      </c>
      <c r="K172" s="22">
        <f t="shared" si="162"/>
        <v>9</v>
      </c>
      <c r="L172" s="22">
        <f t="shared" si="162"/>
        <v>10</v>
      </c>
      <c r="M172" s="22">
        <f t="shared" si="162"/>
        <v>13</v>
      </c>
      <c r="N172" s="21">
        <f t="shared" si="162"/>
        <v>18</v>
      </c>
      <c r="O172" s="235">
        <f t="shared" ref="O172:AQ172" si="163">SUM(O158:O171)</f>
        <v>50</v>
      </c>
      <c r="P172" s="83">
        <f t="shared" si="163"/>
        <v>90</v>
      </c>
      <c r="Q172" s="83">
        <f t="shared" si="163"/>
        <v>60</v>
      </c>
      <c r="R172" s="83">
        <f t="shared" si="163"/>
        <v>150</v>
      </c>
      <c r="S172" s="83">
        <f t="shared" si="163"/>
        <v>0</v>
      </c>
      <c r="T172" s="83">
        <f t="shared" si="163"/>
        <v>0</v>
      </c>
      <c r="U172" s="83">
        <f t="shared" si="163"/>
        <v>0</v>
      </c>
      <c r="V172" s="83">
        <f t="shared" si="163"/>
        <v>120</v>
      </c>
      <c r="W172" s="90">
        <f t="shared" si="163"/>
        <v>0</v>
      </c>
      <c r="X172" s="497">
        <f t="shared" si="163"/>
        <v>0</v>
      </c>
      <c r="Y172" s="497">
        <f t="shared" si="163"/>
        <v>0</v>
      </c>
      <c r="Z172" s="497">
        <f t="shared" si="163"/>
        <v>0</v>
      </c>
      <c r="AA172" s="498">
        <f t="shared" si="163"/>
        <v>0</v>
      </c>
      <c r="AB172" s="499">
        <f t="shared" si="163"/>
        <v>0</v>
      </c>
      <c r="AC172" s="497">
        <f t="shared" si="163"/>
        <v>0</v>
      </c>
      <c r="AD172" s="497">
        <f t="shared" si="163"/>
        <v>0</v>
      </c>
      <c r="AE172" s="500">
        <f t="shared" si="163"/>
        <v>0</v>
      </c>
      <c r="AF172" s="497">
        <f t="shared" si="163"/>
        <v>0</v>
      </c>
      <c r="AG172" s="497">
        <f t="shared" si="163"/>
        <v>0</v>
      </c>
      <c r="AH172" s="497">
        <f t="shared" si="163"/>
        <v>0</v>
      </c>
      <c r="AI172" s="498">
        <f t="shared" si="163"/>
        <v>0</v>
      </c>
      <c r="AJ172" s="499">
        <f t="shared" si="163"/>
        <v>30</v>
      </c>
      <c r="AK172" s="497">
        <f t="shared" si="163"/>
        <v>30</v>
      </c>
      <c r="AL172" s="497">
        <f t="shared" si="163"/>
        <v>30</v>
      </c>
      <c r="AM172" s="500">
        <f t="shared" si="163"/>
        <v>60</v>
      </c>
      <c r="AN172" s="497">
        <f t="shared" si="163"/>
        <v>60</v>
      </c>
      <c r="AO172" s="497">
        <f t="shared" si="163"/>
        <v>60</v>
      </c>
      <c r="AP172" s="497">
        <f t="shared" si="163"/>
        <v>30</v>
      </c>
      <c r="AQ172" s="497">
        <f t="shared" si="163"/>
        <v>120</v>
      </c>
    </row>
    <row r="173" spans="1:43" customFormat="1" ht="13.15" customHeight="1" thickTop="1" x14ac:dyDescent="0.2">
      <c r="A173" s="250" t="s">
        <v>95</v>
      </c>
      <c r="B173" s="107"/>
      <c r="C173" s="72"/>
      <c r="D173" s="23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236"/>
      <c r="P173" s="74"/>
      <c r="Q173" s="76"/>
      <c r="R173" s="76"/>
      <c r="S173" s="77"/>
      <c r="T173" s="76"/>
      <c r="U173" s="77"/>
      <c r="V173" s="76"/>
      <c r="W173" s="75"/>
      <c r="X173" s="480"/>
      <c r="Y173" s="481"/>
      <c r="Z173" s="481"/>
      <c r="AA173" s="482"/>
      <c r="AB173" s="480"/>
      <c r="AC173" s="481"/>
      <c r="AD173" s="481"/>
      <c r="AE173" s="482"/>
      <c r="AF173" s="480"/>
      <c r="AG173" s="481"/>
      <c r="AH173" s="481"/>
      <c r="AI173" s="483"/>
      <c r="AJ173" s="386"/>
      <c r="AK173" s="387"/>
      <c r="AL173" s="387"/>
      <c r="AM173" s="388"/>
      <c r="AN173" s="484"/>
      <c r="AO173" s="387"/>
      <c r="AP173" s="387"/>
      <c r="AQ173" s="387"/>
    </row>
    <row r="174" spans="1:43" s="3" customFormat="1" ht="19.899999999999999" customHeight="1" x14ac:dyDescent="0.2">
      <c r="A174" s="283" t="s">
        <v>207</v>
      </c>
      <c r="B174" s="107" t="s">
        <v>61</v>
      </c>
      <c r="C174" s="72"/>
      <c r="D174" s="236">
        <v>30</v>
      </c>
      <c r="E174" s="94"/>
      <c r="F174" s="76"/>
      <c r="G174" s="76"/>
      <c r="H174" s="76"/>
      <c r="I174" s="76"/>
      <c r="J174" s="76"/>
      <c r="K174" s="76">
        <v>3</v>
      </c>
      <c r="L174" s="76"/>
      <c r="M174" s="76"/>
      <c r="N174" s="77"/>
      <c r="O174" s="222">
        <f t="shared" ref="O174:O184" si="164">SUM(E174:N174)</f>
        <v>3</v>
      </c>
      <c r="P174" s="74">
        <v>30</v>
      </c>
      <c r="Q174" s="76"/>
      <c r="R174" s="76"/>
      <c r="S174" s="77"/>
      <c r="T174" s="76"/>
      <c r="U174" s="77"/>
      <c r="V174" s="76"/>
      <c r="W174" s="75"/>
      <c r="X174" s="480"/>
      <c r="Y174" s="481"/>
      <c r="Z174" s="481"/>
      <c r="AA174" s="482"/>
      <c r="AB174" s="480"/>
      <c r="AC174" s="481"/>
      <c r="AD174" s="481"/>
      <c r="AE174" s="482"/>
      <c r="AF174" s="480"/>
      <c r="AG174" s="481"/>
      <c r="AH174" s="481"/>
      <c r="AI174" s="483"/>
      <c r="AJ174" s="386">
        <v>30</v>
      </c>
      <c r="AK174" s="387"/>
      <c r="AL174" s="387"/>
      <c r="AM174" s="388"/>
      <c r="AN174" s="484"/>
      <c r="AO174" s="387"/>
      <c r="AP174" s="387"/>
      <c r="AQ174" s="387"/>
    </row>
    <row r="175" spans="1:43" s="3" customFormat="1" ht="19.899999999999999" customHeight="1" x14ac:dyDescent="0.2">
      <c r="A175" s="181" t="s">
        <v>208</v>
      </c>
      <c r="B175" s="107" t="s">
        <v>62</v>
      </c>
      <c r="C175" s="72"/>
      <c r="D175" s="236">
        <v>30</v>
      </c>
      <c r="E175" s="91"/>
      <c r="F175" s="91"/>
      <c r="G175" s="91"/>
      <c r="H175" s="91"/>
      <c r="I175" s="91"/>
      <c r="J175" s="91"/>
      <c r="K175" s="91">
        <v>2</v>
      </c>
      <c r="L175" s="91"/>
      <c r="M175" s="91"/>
      <c r="N175" s="311"/>
      <c r="O175" s="222">
        <f t="shared" si="164"/>
        <v>2</v>
      </c>
      <c r="P175" s="74"/>
      <c r="Q175" s="76"/>
      <c r="R175" s="76">
        <v>30</v>
      </c>
      <c r="S175" s="77"/>
      <c r="T175" s="76"/>
      <c r="U175" s="77"/>
      <c r="V175" s="76"/>
      <c r="W175" s="75"/>
      <c r="X175" s="480"/>
      <c r="Y175" s="481"/>
      <c r="Z175" s="481"/>
      <c r="AA175" s="482"/>
      <c r="AB175" s="480"/>
      <c r="AC175" s="481"/>
      <c r="AD175" s="481"/>
      <c r="AE175" s="482"/>
      <c r="AF175" s="480"/>
      <c r="AG175" s="481"/>
      <c r="AH175" s="481"/>
      <c r="AI175" s="483"/>
      <c r="AJ175" s="386"/>
      <c r="AK175" s="387">
        <v>30</v>
      </c>
      <c r="AL175" s="387"/>
      <c r="AM175" s="388"/>
      <c r="AN175" s="484"/>
      <c r="AO175" s="387"/>
      <c r="AP175" s="387"/>
      <c r="AQ175" s="387"/>
    </row>
    <row r="176" spans="1:43" customFormat="1" ht="13.15" customHeight="1" x14ac:dyDescent="0.2">
      <c r="A176" s="199" t="s">
        <v>51</v>
      </c>
      <c r="B176" s="107" t="s">
        <v>62</v>
      </c>
      <c r="C176" s="72"/>
      <c r="D176" s="236">
        <v>30</v>
      </c>
      <c r="E176" s="76"/>
      <c r="F176" s="76"/>
      <c r="G176" s="76"/>
      <c r="H176" s="76"/>
      <c r="I176" s="76"/>
      <c r="J176" s="76"/>
      <c r="K176" s="76">
        <v>3</v>
      </c>
      <c r="L176" s="76"/>
      <c r="M176" s="76"/>
      <c r="N176" s="77"/>
      <c r="O176" s="222">
        <f t="shared" si="164"/>
        <v>3</v>
      </c>
      <c r="P176" s="74"/>
      <c r="Q176" s="76"/>
      <c r="R176" s="76">
        <v>30</v>
      </c>
      <c r="S176" s="77"/>
      <c r="T176" s="76"/>
      <c r="U176" s="77"/>
      <c r="V176" s="76"/>
      <c r="W176" s="75"/>
      <c r="X176" s="480"/>
      <c r="Y176" s="481"/>
      <c r="Z176" s="481"/>
      <c r="AA176" s="482"/>
      <c r="AB176" s="480"/>
      <c r="AC176" s="481"/>
      <c r="AD176" s="481"/>
      <c r="AE176" s="482"/>
      <c r="AF176" s="480"/>
      <c r="AG176" s="481"/>
      <c r="AH176" s="481"/>
      <c r="AI176" s="483"/>
      <c r="AJ176" s="386"/>
      <c r="AK176" s="387">
        <v>30</v>
      </c>
      <c r="AL176" s="387"/>
      <c r="AM176" s="388"/>
      <c r="AN176" s="484"/>
      <c r="AO176" s="387"/>
      <c r="AP176" s="387"/>
      <c r="AQ176" s="387"/>
    </row>
    <row r="177" spans="1:43" customFormat="1" ht="19.899999999999999" customHeight="1" x14ac:dyDescent="0.2">
      <c r="A177" s="199" t="s">
        <v>209</v>
      </c>
      <c r="B177" s="107"/>
      <c r="C177" s="72" t="s">
        <v>61</v>
      </c>
      <c r="D177" s="236">
        <v>30</v>
      </c>
      <c r="E177" s="76"/>
      <c r="F177" s="76"/>
      <c r="G177" s="76"/>
      <c r="H177" s="76"/>
      <c r="I177" s="76"/>
      <c r="J177" s="76"/>
      <c r="K177" s="76"/>
      <c r="L177" s="76">
        <v>3</v>
      </c>
      <c r="M177" s="76"/>
      <c r="N177" s="77"/>
      <c r="O177" s="222">
        <f t="shared" si="164"/>
        <v>3</v>
      </c>
      <c r="P177" s="74">
        <v>30</v>
      </c>
      <c r="Q177" s="76"/>
      <c r="R177" s="76"/>
      <c r="S177" s="77"/>
      <c r="T177" s="76"/>
      <c r="U177" s="77"/>
      <c r="V177" s="76"/>
      <c r="W177" s="75"/>
      <c r="X177" s="480"/>
      <c r="Y177" s="481"/>
      <c r="Z177" s="481"/>
      <c r="AA177" s="482"/>
      <c r="AB177" s="480"/>
      <c r="AC177" s="481"/>
      <c r="AD177" s="481"/>
      <c r="AE177" s="482"/>
      <c r="AF177" s="480"/>
      <c r="AG177" s="481"/>
      <c r="AH177" s="481"/>
      <c r="AI177" s="483"/>
      <c r="AJ177" s="386"/>
      <c r="AK177" s="387"/>
      <c r="AL177" s="387">
        <v>30</v>
      </c>
      <c r="AM177" s="388"/>
      <c r="AN177" s="484"/>
      <c r="AO177" s="387"/>
      <c r="AP177" s="387"/>
      <c r="AQ177" s="387"/>
    </row>
    <row r="178" spans="1:43" s="282" customFormat="1" ht="19.899999999999999" customHeight="1" x14ac:dyDescent="0.2">
      <c r="A178" s="199" t="s">
        <v>210</v>
      </c>
      <c r="B178" s="281"/>
      <c r="C178" s="72" t="s">
        <v>62</v>
      </c>
      <c r="D178" s="362">
        <v>30</v>
      </c>
      <c r="E178" s="107"/>
      <c r="F178" s="107"/>
      <c r="G178" s="107"/>
      <c r="H178" s="107"/>
      <c r="I178" s="107"/>
      <c r="J178" s="107"/>
      <c r="K178" s="107"/>
      <c r="L178" s="107">
        <v>2</v>
      </c>
      <c r="M178" s="107"/>
      <c r="N178" s="93"/>
      <c r="O178" s="222">
        <f t="shared" si="164"/>
        <v>2</v>
      </c>
      <c r="P178" s="73"/>
      <c r="Q178" s="107"/>
      <c r="R178" s="107">
        <v>30</v>
      </c>
      <c r="S178" s="93"/>
      <c r="T178" s="107"/>
      <c r="U178" s="93"/>
      <c r="V178" s="107"/>
      <c r="W178" s="72"/>
      <c r="X178" s="501"/>
      <c r="Y178" s="502"/>
      <c r="Z178" s="502"/>
      <c r="AA178" s="503"/>
      <c r="AB178" s="501"/>
      <c r="AC178" s="502"/>
      <c r="AD178" s="502"/>
      <c r="AE178" s="503"/>
      <c r="AF178" s="501"/>
      <c r="AG178" s="502"/>
      <c r="AH178" s="502"/>
      <c r="AI178" s="504"/>
      <c r="AJ178" s="386"/>
      <c r="AK178" s="384"/>
      <c r="AL178" s="384"/>
      <c r="AM178" s="385">
        <v>30</v>
      </c>
      <c r="AN178" s="484"/>
      <c r="AO178" s="384"/>
      <c r="AP178" s="384"/>
      <c r="AQ178" s="384"/>
    </row>
    <row r="179" spans="1:43" customFormat="1" ht="19.899999999999999" customHeight="1" x14ac:dyDescent="0.2">
      <c r="A179" s="199" t="s">
        <v>211</v>
      </c>
      <c r="B179" s="107"/>
      <c r="C179" s="72" t="s">
        <v>61</v>
      </c>
      <c r="D179" s="236">
        <v>30</v>
      </c>
      <c r="E179" s="76"/>
      <c r="F179" s="76"/>
      <c r="G179" s="76"/>
      <c r="H179" s="76"/>
      <c r="I179" s="76"/>
      <c r="J179" s="76"/>
      <c r="K179" s="76"/>
      <c r="L179" s="76">
        <v>2</v>
      </c>
      <c r="M179" s="76"/>
      <c r="N179" s="77"/>
      <c r="O179" s="222">
        <f t="shared" si="164"/>
        <v>2</v>
      </c>
      <c r="P179" s="74">
        <v>30</v>
      </c>
      <c r="Q179" s="76"/>
      <c r="R179" s="76"/>
      <c r="S179" s="77"/>
      <c r="T179" s="76"/>
      <c r="U179" s="77"/>
      <c r="V179" s="76"/>
      <c r="W179" s="75"/>
      <c r="X179" s="480"/>
      <c r="Y179" s="481"/>
      <c r="Z179" s="481"/>
      <c r="AA179" s="482"/>
      <c r="AB179" s="480"/>
      <c r="AC179" s="481"/>
      <c r="AD179" s="481"/>
      <c r="AE179" s="482"/>
      <c r="AF179" s="480"/>
      <c r="AG179" s="481"/>
      <c r="AH179" s="481"/>
      <c r="AI179" s="483"/>
      <c r="AJ179" s="386"/>
      <c r="AK179" s="387"/>
      <c r="AL179" s="387">
        <v>30</v>
      </c>
      <c r="AM179" s="388"/>
      <c r="AN179" s="484"/>
      <c r="AO179" s="387"/>
      <c r="AP179" s="387"/>
      <c r="AQ179" s="387"/>
    </row>
    <row r="180" spans="1:43" customFormat="1" ht="19.899999999999999" customHeight="1" x14ac:dyDescent="0.2">
      <c r="A180" s="199" t="s">
        <v>212</v>
      </c>
      <c r="B180" s="107"/>
      <c r="C180" s="72" t="s">
        <v>62</v>
      </c>
      <c r="D180" s="236">
        <v>60</v>
      </c>
      <c r="E180" s="76"/>
      <c r="F180" s="76"/>
      <c r="G180" s="76"/>
      <c r="H180" s="76"/>
      <c r="I180" s="76"/>
      <c r="J180" s="76"/>
      <c r="K180" s="76"/>
      <c r="L180" s="76">
        <v>4</v>
      </c>
      <c r="M180" s="76"/>
      <c r="N180" s="77"/>
      <c r="O180" s="222">
        <f t="shared" si="164"/>
        <v>4</v>
      </c>
      <c r="P180" s="74"/>
      <c r="Q180" s="76"/>
      <c r="R180" s="76">
        <v>60</v>
      </c>
      <c r="S180" s="77"/>
      <c r="T180" s="76"/>
      <c r="U180" s="77"/>
      <c r="V180" s="76"/>
      <c r="W180" s="75"/>
      <c r="X180" s="480"/>
      <c r="Y180" s="481"/>
      <c r="Z180" s="481"/>
      <c r="AA180" s="482"/>
      <c r="AB180" s="480"/>
      <c r="AC180" s="481"/>
      <c r="AD180" s="481"/>
      <c r="AE180" s="482"/>
      <c r="AF180" s="480"/>
      <c r="AG180" s="481"/>
      <c r="AH180" s="481"/>
      <c r="AI180" s="483"/>
      <c r="AJ180" s="386"/>
      <c r="AK180" s="387"/>
      <c r="AL180" s="387"/>
      <c r="AM180" s="388">
        <v>60</v>
      </c>
      <c r="AN180" s="484"/>
      <c r="AO180" s="387"/>
      <c r="AP180" s="387"/>
      <c r="AQ180" s="387"/>
    </row>
    <row r="181" spans="1:43" customFormat="1" ht="13.15" customHeight="1" x14ac:dyDescent="0.2">
      <c r="A181" s="199" t="s">
        <v>48</v>
      </c>
      <c r="B181" s="107" t="s">
        <v>62</v>
      </c>
      <c r="C181" s="72"/>
      <c r="D181" s="236">
        <v>30</v>
      </c>
      <c r="E181" s="76"/>
      <c r="F181" s="76"/>
      <c r="G181" s="76"/>
      <c r="H181" s="76"/>
      <c r="I181" s="76"/>
      <c r="J181" s="76"/>
      <c r="K181" s="76"/>
      <c r="L181" s="76"/>
      <c r="M181" s="76">
        <v>3</v>
      </c>
      <c r="N181" s="77"/>
      <c r="O181" s="222">
        <f t="shared" si="164"/>
        <v>3</v>
      </c>
      <c r="P181" s="74"/>
      <c r="Q181" s="76"/>
      <c r="R181" s="76">
        <v>30</v>
      </c>
      <c r="S181" s="77"/>
      <c r="T181" s="76"/>
      <c r="U181" s="77"/>
      <c r="V181" s="76"/>
      <c r="W181" s="75"/>
      <c r="X181" s="480"/>
      <c r="Y181" s="481"/>
      <c r="Z181" s="481"/>
      <c r="AA181" s="482"/>
      <c r="AB181" s="480"/>
      <c r="AC181" s="481"/>
      <c r="AD181" s="481"/>
      <c r="AE181" s="482"/>
      <c r="AF181" s="480"/>
      <c r="AG181" s="481"/>
      <c r="AH181" s="481"/>
      <c r="AI181" s="483"/>
      <c r="AJ181" s="386"/>
      <c r="AK181" s="387"/>
      <c r="AL181" s="387"/>
      <c r="AM181" s="388"/>
      <c r="AN181" s="484"/>
      <c r="AO181" s="387">
        <v>30</v>
      </c>
      <c r="AP181" s="387"/>
      <c r="AQ181" s="387"/>
    </row>
    <row r="182" spans="1:43" customFormat="1" ht="19.899999999999999" customHeight="1" x14ac:dyDescent="0.2">
      <c r="A182" s="199" t="s">
        <v>213</v>
      </c>
      <c r="B182" s="107" t="s">
        <v>61</v>
      </c>
      <c r="C182" s="72"/>
      <c r="D182" s="236">
        <v>20</v>
      </c>
      <c r="E182" s="76"/>
      <c r="F182" s="76"/>
      <c r="G182" s="76"/>
      <c r="H182" s="76"/>
      <c r="I182" s="76"/>
      <c r="J182" s="76"/>
      <c r="K182" s="76"/>
      <c r="L182" s="76"/>
      <c r="M182" s="76">
        <v>2</v>
      </c>
      <c r="N182" s="77"/>
      <c r="O182" s="222">
        <f t="shared" si="164"/>
        <v>2</v>
      </c>
      <c r="P182" s="74">
        <v>20</v>
      </c>
      <c r="Q182" s="76"/>
      <c r="R182" s="76"/>
      <c r="S182" s="77"/>
      <c r="T182" s="76"/>
      <c r="U182" s="77"/>
      <c r="V182" s="76"/>
      <c r="W182" s="75"/>
      <c r="X182" s="480"/>
      <c r="Y182" s="481"/>
      <c r="Z182" s="481"/>
      <c r="AA182" s="482"/>
      <c r="AB182" s="480"/>
      <c r="AC182" s="481"/>
      <c r="AD182" s="481"/>
      <c r="AE182" s="482"/>
      <c r="AF182" s="480"/>
      <c r="AG182" s="481"/>
      <c r="AH182" s="481"/>
      <c r="AI182" s="483"/>
      <c r="AJ182" s="386"/>
      <c r="AK182" s="387"/>
      <c r="AL182" s="387"/>
      <c r="AM182" s="388"/>
      <c r="AN182" s="484">
        <v>20</v>
      </c>
      <c r="AO182" s="387"/>
      <c r="AP182" s="387"/>
      <c r="AQ182" s="387"/>
    </row>
    <row r="183" spans="1:43" customFormat="1" ht="19.899999999999999" customHeight="1" x14ac:dyDescent="0.2">
      <c r="A183" s="199" t="s">
        <v>214</v>
      </c>
      <c r="B183" s="107" t="s">
        <v>62</v>
      </c>
      <c r="C183" s="72"/>
      <c r="D183" s="236">
        <v>60</v>
      </c>
      <c r="E183" s="76"/>
      <c r="F183" s="76"/>
      <c r="G183" s="76"/>
      <c r="H183" s="76"/>
      <c r="I183" s="76"/>
      <c r="J183" s="76"/>
      <c r="K183" s="76"/>
      <c r="L183" s="76"/>
      <c r="M183" s="76">
        <v>4</v>
      </c>
      <c r="N183" s="77"/>
      <c r="O183" s="222">
        <f t="shared" si="164"/>
        <v>4</v>
      </c>
      <c r="P183" s="74"/>
      <c r="Q183" s="76"/>
      <c r="R183" s="76">
        <v>60</v>
      </c>
      <c r="S183" s="77"/>
      <c r="T183" s="76"/>
      <c r="U183" s="77"/>
      <c r="V183" s="76"/>
      <c r="W183" s="75"/>
      <c r="X183" s="480"/>
      <c r="Y183" s="481"/>
      <c r="Z183" s="481"/>
      <c r="AA183" s="482"/>
      <c r="AB183" s="480"/>
      <c r="AC183" s="481"/>
      <c r="AD183" s="481"/>
      <c r="AE183" s="482"/>
      <c r="AF183" s="480"/>
      <c r="AG183" s="481"/>
      <c r="AH183" s="481"/>
      <c r="AI183" s="483"/>
      <c r="AJ183" s="386"/>
      <c r="AK183" s="387"/>
      <c r="AL183" s="387"/>
      <c r="AM183" s="388"/>
      <c r="AN183" s="390"/>
      <c r="AO183" s="391">
        <v>60</v>
      </c>
      <c r="AP183" s="391"/>
      <c r="AQ183" s="391"/>
    </row>
    <row r="184" spans="1:43" customFormat="1" ht="13.15" customHeight="1" thickBot="1" x14ac:dyDescent="0.25">
      <c r="A184" s="199" t="s">
        <v>81</v>
      </c>
      <c r="B184" s="107"/>
      <c r="C184" s="72" t="s">
        <v>61</v>
      </c>
      <c r="D184" s="236">
        <v>30</v>
      </c>
      <c r="E184" s="105"/>
      <c r="F184" s="105"/>
      <c r="G184" s="105"/>
      <c r="H184" s="105"/>
      <c r="I184" s="105"/>
      <c r="J184" s="105"/>
      <c r="K184" s="105"/>
      <c r="L184" s="105"/>
      <c r="M184" s="105"/>
      <c r="N184" s="299">
        <v>2</v>
      </c>
      <c r="O184" s="222">
        <f t="shared" si="164"/>
        <v>2</v>
      </c>
      <c r="P184" s="74"/>
      <c r="Q184" s="76">
        <v>30</v>
      </c>
      <c r="R184" s="76"/>
      <c r="S184" s="77"/>
      <c r="T184" s="76"/>
      <c r="U184" s="77"/>
      <c r="V184" s="76"/>
      <c r="W184" s="75"/>
      <c r="X184" s="480"/>
      <c r="Y184" s="481"/>
      <c r="Z184" s="481"/>
      <c r="AA184" s="482"/>
      <c r="AB184" s="480"/>
      <c r="AC184" s="481"/>
      <c r="AD184" s="481"/>
      <c r="AE184" s="482"/>
      <c r="AF184" s="480"/>
      <c r="AG184" s="481"/>
      <c r="AH184" s="481"/>
      <c r="AI184" s="483"/>
      <c r="AJ184" s="386"/>
      <c r="AK184" s="387"/>
      <c r="AL184" s="387"/>
      <c r="AM184" s="388"/>
      <c r="AN184" s="484"/>
      <c r="AO184" s="387"/>
      <c r="AP184" s="387">
        <v>30</v>
      </c>
      <c r="AQ184" s="387"/>
    </row>
    <row r="185" spans="1:43" customFormat="1" ht="22.15" customHeight="1" thickTop="1" thickBot="1" x14ac:dyDescent="0.25">
      <c r="A185" s="186" t="s">
        <v>115</v>
      </c>
      <c r="B185" s="22" t="s">
        <v>258</v>
      </c>
      <c r="C185" s="21" t="s">
        <v>259</v>
      </c>
      <c r="D185" s="235">
        <f>SUM(D174:D184)</f>
        <v>380</v>
      </c>
      <c r="E185" s="24">
        <f>SUM(E174:E184)</f>
        <v>0</v>
      </c>
      <c r="F185" s="22">
        <f t="shared" ref="F185:N185" si="165">SUM(F174:F184)</f>
        <v>0</v>
      </c>
      <c r="G185" s="22">
        <f t="shared" si="165"/>
        <v>0</v>
      </c>
      <c r="H185" s="22">
        <f t="shared" si="165"/>
        <v>0</v>
      </c>
      <c r="I185" s="22">
        <f t="shared" si="165"/>
        <v>0</v>
      </c>
      <c r="J185" s="22">
        <f t="shared" si="165"/>
        <v>0</v>
      </c>
      <c r="K185" s="22">
        <f t="shared" si="165"/>
        <v>8</v>
      </c>
      <c r="L185" s="22">
        <f t="shared" si="165"/>
        <v>11</v>
      </c>
      <c r="M185" s="22">
        <f t="shared" si="165"/>
        <v>9</v>
      </c>
      <c r="N185" s="21">
        <f t="shared" si="165"/>
        <v>2</v>
      </c>
      <c r="O185" s="534">
        <f>SUM(O174:O184)</f>
        <v>30</v>
      </c>
      <c r="P185" s="258">
        <f>SUM(P174:P184)</f>
        <v>110</v>
      </c>
      <c r="Q185" s="85">
        <f>SUM(Q174:Q184)</f>
        <v>30</v>
      </c>
      <c r="R185" s="85">
        <f>SUM(R174:R184)</f>
        <v>240</v>
      </c>
      <c r="S185" s="85">
        <f t="shared" ref="S185:AQ185" si="166">SUM(S174:S184)</f>
        <v>0</v>
      </c>
      <c r="T185" s="85">
        <f t="shared" si="166"/>
        <v>0</v>
      </c>
      <c r="U185" s="85">
        <f t="shared" si="166"/>
        <v>0</v>
      </c>
      <c r="V185" s="22">
        <f t="shared" si="166"/>
        <v>0</v>
      </c>
      <c r="W185" s="21">
        <f t="shared" si="166"/>
        <v>0</v>
      </c>
      <c r="X185" s="24">
        <f t="shared" si="166"/>
        <v>0</v>
      </c>
      <c r="Y185" s="22">
        <f t="shared" si="166"/>
        <v>0</v>
      </c>
      <c r="Z185" s="22">
        <f t="shared" si="166"/>
        <v>0</v>
      </c>
      <c r="AA185" s="21">
        <f t="shared" si="166"/>
        <v>0</v>
      </c>
      <c r="AB185" s="24">
        <f t="shared" si="166"/>
        <v>0</v>
      </c>
      <c r="AC185" s="22">
        <f t="shared" si="166"/>
        <v>0</v>
      </c>
      <c r="AD185" s="22">
        <f t="shared" si="166"/>
        <v>0</v>
      </c>
      <c r="AE185" s="21">
        <f t="shared" si="166"/>
        <v>0</v>
      </c>
      <c r="AF185" s="24">
        <f t="shared" si="166"/>
        <v>0</v>
      </c>
      <c r="AG185" s="22">
        <f t="shared" si="166"/>
        <v>0</v>
      </c>
      <c r="AH185" s="22">
        <f t="shared" si="166"/>
        <v>0</v>
      </c>
      <c r="AI185" s="21">
        <f t="shared" si="166"/>
        <v>0</v>
      </c>
      <c r="AJ185" s="24">
        <f t="shared" si="166"/>
        <v>30</v>
      </c>
      <c r="AK185" s="22">
        <f t="shared" si="166"/>
        <v>60</v>
      </c>
      <c r="AL185" s="22">
        <f t="shared" si="166"/>
        <v>60</v>
      </c>
      <c r="AM185" s="21">
        <f t="shared" si="166"/>
        <v>90</v>
      </c>
      <c r="AN185" s="24">
        <f t="shared" si="166"/>
        <v>20</v>
      </c>
      <c r="AO185" s="22">
        <f t="shared" si="166"/>
        <v>90</v>
      </c>
      <c r="AP185" s="22">
        <f t="shared" si="166"/>
        <v>30</v>
      </c>
      <c r="AQ185" s="21">
        <f t="shared" si="166"/>
        <v>0</v>
      </c>
    </row>
    <row r="186" spans="1:43" s="155" customFormat="1" ht="13.15" customHeight="1" thickTop="1" x14ac:dyDescent="0.2">
      <c r="A186" s="250" t="s">
        <v>96</v>
      </c>
      <c r="B186" s="107"/>
      <c r="C186" s="72"/>
      <c r="D186" s="23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236"/>
      <c r="P186" s="74"/>
      <c r="Q186" s="76"/>
      <c r="R186" s="76"/>
      <c r="S186" s="77"/>
      <c r="T186" s="76"/>
      <c r="U186" s="77"/>
      <c r="V186" s="76"/>
      <c r="W186" s="75"/>
      <c r="X186" s="480"/>
      <c r="Y186" s="481"/>
      <c r="Z186" s="481"/>
      <c r="AA186" s="482"/>
      <c r="AB186" s="480"/>
      <c r="AC186" s="481"/>
      <c r="AD186" s="481"/>
      <c r="AE186" s="482"/>
      <c r="AF186" s="480"/>
      <c r="AG186" s="481"/>
      <c r="AH186" s="481"/>
      <c r="AI186" s="483"/>
      <c r="AJ186" s="386"/>
      <c r="AK186" s="387"/>
      <c r="AL186" s="387"/>
      <c r="AM186" s="388"/>
      <c r="AN186" s="484"/>
      <c r="AO186" s="387"/>
      <c r="AP186" s="387"/>
      <c r="AQ186" s="387"/>
    </row>
    <row r="187" spans="1:43" customFormat="1" ht="13.15" customHeight="1" x14ac:dyDescent="0.2">
      <c r="A187" s="283" t="s">
        <v>298</v>
      </c>
      <c r="B187" s="107" t="s">
        <v>62</v>
      </c>
      <c r="C187" s="72"/>
      <c r="D187" s="236">
        <v>60</v>
      </c>
      <c r="E187" s="94"/>
      <c r="F187" s="76"/>
      <c r="G187" s="76"/>
      <c r="H187" s="76"/>
      <c r="I187" s="76"/>
      <c r="J187" s="76"/>
      <c r="K187" s="76"/>
      <c r="L187" s="76">
        <v>3</v>
      </c>
      <c r="M187" s="76"/>
      <c r="N187" s="77"/>
      <c r="O187" s="222">
        <f t="shared" ref="O187:O188" si="167">SUM(E187:N187)</f>
        <v>3</v>
      </c>
      <c r="P187" s="74"/>
      <c r="Q187" s="76"/>
      <c r="R187" s="76"/>
      <c r="S187" s="77"/>
      <c r="T187" s="76"/>
      <c r="U187" s="77"/>
      <c r="V187" s="76"/>
      <c r="W187" s="75">
        <v>60</v>
      </c>
      <c r="X187" s="480"/>
      <c r="Y187" s="481"/>
      <c r="Z187" s="481"/>
      <c r="AA187" s="482"/>
      <c r="AB187" s="480"/>
      <c r="AC187" s="481"/>
      <c r="AD187" s="481"/>
      <c r="AE187" s="482"/>
      <c r="AF187" s="480"/>
      <c r="AG187" s="481"/>
      <c r="AH187" s="481"/>
      <c r="AI187" s="483"/>
      <c r="AJ187" s="386"/>
      <c r="AK187" s="387"/>
      <c r="AL187" s="387">
        <v>60</v>
      </c>
      <c r="AM187" s="388"/>
      <c r="AN187" s="484"/>
      <c r="AO187" s="387"/>
      <c r="AP187" s="391"/>
      <c r="AQ187" s="391"/>
    </row>
    <row r="188" spans="1:43" s="3" customFormat="1" ht="13.15" customHeight="1" thickBot="1" x14ac:dyDescent="0.25">
      <c r="A188" s="296" t="s">
        <v>299</v>
      </c>
      <c r="B188" s="297"/>
      <c r="C188" s="284" t="s">
        <v>62</v>
      </c>
      <c r="D188" s="298">
        <v>60</v>
      </c>
      <c r="E188" s="105"/>
      <c r="F188" s="105"/>
      <c r="G188" s="105"/>
      <c r="H188" s="105"/>
      <c r="I188" s="105"/>
      <c r="J188" s="105"/>
      <c r="K188" s="105"/>
      <c r="L188" s="105"/>
      <c r="M188" s="105">
        <v>3</v>
      </c>
      <c r="N188" s="299"/>
      <c r="O188" s="222">
        <f t="shared" si="167"/>
        <v>3</v>
      </c>
      <c r="P188" s="300"/>
      <c r="Q188" s="105"/>
      <c r="R188" s="105"/>
      <c r="S188" s="299"/>
      <c r="T188" s="105"/>
      <c r="U188" s="299"/>
      <c r="V188" s="105"/>
      <c r="W188" s="285">
        <v>60</v>
      </c>
      <c r="X188" s="505"/>
      <c r="Y188" s="506"/>
      <c r="Z188" s="506"/>
      <c r="AA188" s="507"/>
      <c r="AB188" s="508"/>
      <c r="AC188" s="506"/>
      <c r="AD188" s="506"/>
      <c r="AE188" s="507"/>
      <c r="AF188" s="505"/>
      <c r="AG188" s="506"/>
      <c r="AH188" s="506"/>
      <c r="AI188" s="509"/>
      <c r="AJ188" s="510"/>
      <c r="AK188" s="472"/>
      <c r="AL188" s="472"/>
      <c r="AM188" s="420"/>
      <c r="AN188" s="510">
        <v>60</v>
      </c>
      <c r="AO188" s="506"/>
      <c r="AP188" s="506"/>
      <c r="AQ188" s="506"/>
    </row>
    <row r="189" spans="1:43" customFormat="1" ht="19.899999999999999" customHeight="1" thickTop="1" thickBot="1" x14ac:dyDescent="0.25">
      <c r="A189" s="186" t="s">
        <v>115</v>
      </c>
      <c r="B189" s="22" t="s">
        <v>120</v>
      </c>
      <c r="C189" s="21" t="s">
        <v>120</v>
      </c>
      <c r="D189" s="235">
        <f>SUM(D187:D188)</f>
        <v>120</v>
      </c>
      <c r="E189" s="24">
        <f t="shared" ref="E189:K189" si="168">SUM(E188)</f>
        <v>0</v>
      </c>
      <c r="F189" s="22">
        <f t="shared" si="168"/>
        <v>0</v>
      </c>
      <c r="G189" s="22">
        <f t="shared" si="168"/>
        <v>0</v>
      </c>
      <c r="H189" s="22">
        <f t="shared" si="168"/>
        <v>0</v>
      </c>
      <c r="I189" s="22">
        <f t="shared" si="168"/>
        <v>0</v>
      </c>
      <c r="J189" s="22">
        <f t="shared" si="168"/>
        <v>0</v>
      </c>
      <c r="K189" s="22">
        <f t="shared" si="168"/>
        <v>0</v>
      </c>
      <c r="L189" s="22">
        <v>3</v>
      </c>
      <c r="M189" s="22">
        <f>SUM(M188)</f>
        <v>3</v>
      </c>
      <c r="N189" s="21">
        <f>SUM(N188)</f>
        <v>0</v>
      </c>
      <c r="O189" s="235">
        <v>6</v>
      </c>
      <c r="P189" s="258">
        <f t="shared" ref="P189:V189" si="169">SUM(P188)</f>
        <v>0</v>
      </c>
      <c r="Q189" s="85">
        <f t="shared" si="169"/>
        <v>0</v>
      </c>
      <c r="R189" s="85">
        <f t="shared" si="169"/>
        <v>0</v>
      </c>
      <c r="S189" s="85">
        <f t="shared" si="169"/>
        <v>0</v>
      </c>
      <c r="T189" s="85">
        <f t="shared" si="169"/>
        <v>0</v>
      </c>
      <c r="U189" s="85">
        <f t="shared" si="169"/>
        <v>0</v>
      </c>
      <c r="V189" s="85">
        <f t="shared" si="169"/>
        <v>0</v>
      </c>
      <c r="W189" s="84">
        <v>120</v>
      </c>
      <c r="X189" s="499">
        <f t="shared" ref="X189:AK189" si="170">SUM(X188)</f>
        <v>0</v>
      </c>
      <c r="Y189" s="511">
        <f t="shared" si="170"/>
        <v>0</v>
      </c>
      <c r="Z189" s="511">
        <f t="shared" si="170"/>
        <v>0</v>
      </c>
      <c r="AA189" s="512">
        <f t="shared" si="170"/>
        <v>0</v>
      </c>
      <c r="AB189" s="499">
        <f t="shared" si="170"/>
        <v>0</v>
      </c>
      <c r="AC189" s="511">
        <f t="shared" si="170"/>
        <v>0</v>
      </c>
      <c r="AD189" s="511">
        <f t="shared" si="170"/>
        <v>0</v>
      </c>
      <c r="AE189" s="512">
        <f t="shared" si="170"/>
        <v>0</v>
      </c>
      <c r="AF189" s="497">
        <f t="shared" si="170"/>
        <v>0</v>
      </c>
      <c r="AG189" s="497">
        <f t="shared" si="170"/>
        <v>0</v>
      </c>
      <c r="AH189" s="497">
        <f t="shared" si="170"/>
        <v>0</v>
      </c>
      <c r="AI189" s="497">
        <f t="shared" si="170"/>
        <v>0</v>
      </c>
      <c r="AJ189" s="497">
        <f t="shared" si="170"/>
        <v>0</v>
      </c>
      <c r="AK189" s="497">
        <f t="shared" si="170"/>
        <v>0</v>
      </c>
      <c r="AL189" s="497">
        <v>60</v>
      </c>
      <c r="AM189" s="497">
        <f>SUM(AM188)</f>
        <v>0</v>
      </c>
      <c r="AN189" s="497">
        <f>SUM(AN188)</f>
        <v>60</v>
      </c>
      <c r="AO189" s="497">
        <f>SUM(AO188)</f>
        <v>0</v>
      </c>
      <c r="AP189" s="511">
        <f>SUM(AP188)</f>
        <v>0</v>
      </c>
      <c r="AQ189" s="497">
        <f>SUM(AQ188)</f>
        <v>0</v>
      </c>
    </row>
    <row r="190" spans="1:43" customFormat="1" ht="22.15" customHeight="1" thickTop="1" thickBot="1" x14ac:dyDescent="0.25">
      <c r="A190" s="350" t="s">
        <v>141</v>
      </c>
      <c r="B190" s="369" t="s">
        <v>260</v>
      </c>
      <c r="C190" s="370" t="s">
        <v>261</v>
      </c>
      <c r="D190" s="238">
        <f t="shared" ref="D190:W190" si="171">SUM(D172,D185,D189)</f>
        <v>920</v>
      </c>
      <c r="E190" s="97">
        <f t="shared" si="171"/>
        <v>0</v>
      </c>
      <c r="F190" s="97">
        <f t="shared" si="171"/>
        <v>0</v>
      </c>
      <c r="G190" s="97">
        <f t="shared" si="171"/>
        <v>0</v>
      </c>
      <c r="H190" s="97">
        <f t="shared" si="171"/>
        <v>0</v>
      </c>
      <c r="I190" s="97">
        <f t="shared" si="171"/>
        <v>0</v>
      </c>
      <c r="J190" s="97">
        <f t="shared" si="171"/>
        <v>0</v>
      </c>
      <c r="K190" s="97">
        <f t="shared" si="171"/>
        <v>17</v>
      </c>
      <c r="L190" s="97">
        <f t="shared" si="171"/>
        <v>24</v>
      </c>
      <c r="M190" s="97">
        <f t="shared" si="171"/>
        <v>25</v>
      </c>
      <c r="N190" s="332">
        <f t="shared" si="171"/>
        <v>20</v>
      </c>
      <c r="O190" s="238">
        <f t="shared" si="171"/>
        <v>86</v>
      </c>
      <c r="P190" s="97">
        <f t="shared" si="171"/>
        <v>200</v>
      </c>
      <c r="Q190" s="97">
        <f t="shared" si="171"/>
        <v>90</v>
      </c>
      <c r="R190" s="97">
        <f t="shared" si="171"/>
        <v>390</v>
      </c>
      <c r="S190" s="97">
        <f t="shared" si="171"/>
        <v>0</v>
      </c>
      <c r="T190" s="97">
        <f t="shared" si="171"/>
        <v>0</v>
      </c>
      <c r="U190" s="97">
        <f t="shared" si="171"/>
        <v>0</v>
      </c>
      <c r="V190" s="97">
        <f t="shared" si="171"/>
        <v>120</v>
      </c>
      <c r="W190" s="97">
        <f t="shared" si="171"/>
        <v>120</v>
      </c>
      <c r="X190" s="601">
        <f>SUM(X172,X185,X189,Y172,Y185,Y189)</f>
        <v>0</v>
      </c>
      <c r="Y190" s="600"/>
      <c r="Z190" s="600">
        <f>SUM(Z172,Z185,Z189,AA172,AA185,AA189)</f>
        <v>0</v>
      </c>
      <c r="AA190" s="619"/>
      <c r="AB190" s="601">
        <f>SUM(AB172,AB185,AB189,AC172,AC185,AC189)</f>
        <v>0</v>
      </c>
      <c r="AC190" s="600"/>
      <c r="AD190" s="600">
        <f>SUM(AD172,AD185,AD189,AE172,AE185,AE189)</f>
        <v>0</v>
      </c>
      <c r="AE190" s="619"/>
      <c r="AF190" s="601">
        <f>SUM(AF172,AF185,AF189,AG172,AG185,AG189)</f>
        <v>0</v>
      </c>
      <c r="AG190" s="600"/>
      <c r="AH190" s="600">
        <f>SUM(AH172,AH185,AH189,AI172,AI185,AI189)</f>
        <v>0</v>
      </c>
      <c r="AI190" s="619"/>
      <c r="AJ190" s="601">
        <f>SUM(AJ172,AJ185,AJ189,AK172,AK185,AK189)</f>
        <v>150</v>
      </c>
      <c r="AK190" s="600"/>
      <c r="AL190" s="600">
        <f>SUM(AL172,AL185,AL189,AM172,AM185,AM189)</f>
        <v>300</v>
      </c>
      <c r="AM190" s="619"/>
      <c r="AN190" s="601">
        <f>SUM(AN172,AN185,AN189,AO172,AO185,AO189)</f>
        <v>290</v>
      </c>
      <c r="AO190" s="600"/>
      <c r="AP190" s="600">
        <f>SUM(AP172,AP185,AP189,AQ172,AQ185,AQ189)</f>
        <v>180</v>
      </c>
      <c r="AQ190" s="600"/>
    </row>
    <row r="191" spans="1:43" customFormat="1" ht="19.899999999999999" customHeight="1" thickTop="1" thickBot="1" x14ac:dyDescent="0.25">
      <c r="A191" s="351" t="s">
        <v>45</v>
      </c>
      <c r="B191" s="371">
        <v>3</v>
      </c>
      <c r="C191" s="86">
        <v>4</v>
      </c>
      <c r="D191" s="235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235"/>
      <c r="P191" s="83"/>
      <c r="Q191" s="85"/>
      <c r="R191" s="85"/>
      <c r="S191" s="85"/>
      <c r="T191" s="85"/>
      <c r="U191" s="85"/>
      <c r="V191" s="85"/>
      <c r="W191" s="84"/>
      <c r="X191" s="620"/>
      <c r="Y191" s="621"/>
      <c r="Z191" s="622"/>
      <c r="AA191" s="623"/>
      <c r="AB191" s="691"/>
      <c r="AC191" s="691"/>
      <c r="AD191" s="690"/>
      <c r="AE191" s="690"/>
      <c r="AF191" s="691"/>
      <c r="AG191" s="691"/>
      <c r="AH191" s="622"/>
      <c r="AI191" s="622"/>
      <c r="AJ191" s="624">
        <v>2</v>
      </c>
      <c r="AK191" s="625"/>
      <c r="AL191" s="724">
        <v>2</v>
      </c>
      <c r="AM191" s="725"/>
      <c r="AN191" s="624">
        <v>1</v>
      </c>
      <c r="AO191" s="625"/>
      <c r="AP191" s="724">
        <v>2</v>
      </c>
      <c r="AQ191" s="625"/>
    </row>
    <row r="192" spans="1:43" customFormat="1" ht="23.45" customHeight="1" thickTop="1" thickBot="1" x14ac:dyDescent="0.25">
      <c r="A192" s="716" t="s">
        <v>100</v>
      </c>
      <c r="B192" s="617" t="s">
        <v>2</v>
      </c>
      <c r="C192" s="618"/>
      <c r="D192" s="769" t="s">
        <v>3</v>
      </c>
      <c r="E192" s="719" t="s">
        <v>122</v>
      </c>
      <c r="F192" s="720"/>
      <c r="G192" s="720"/>
      <c r="H192" s="720"/>
      <c r="I192" s="720"/>
      <c r="J192" s="720"/>
      <c r="K192" s="720"/>
      <c r="L192" s="720"/>
      <c r="M192" s="720"/>
      <c r="N192" s="608"/>
      <c r="O192" s="770" t="s">
        <v>4</v>
      </c>
      <c r="P192" s="721" t="s">
        <v>5</v>
      </c>
      <c r="Q192" s="722"/>
      <c r="R192" s="722"/>
      <c r="S192" s="722"/>
      <c r="T192" s="722"/>
      <c r="U192" s="722"/>
      <c r="V192" s="722"/>
      <c r="W192" s="722"/>
      <c r="X192" s="723" t="s">
        <v>309</v>
      </c>
      <c r="Y192" s="723"/>
      <c r="Z192" s="723"/>
      <c r="AA192" s="723"/>
      <c r="AB192" s="635" t="s">
        <v>314</v>
      </c>
      <c r="AC192" s="635"/>
      <c r="AD192" s="635"/>
      <c r="AE192" s="635"/>
      <c r="AF192" s="688" t="s">
        <v>311</v>
      </c>
      <c r="AG192" s="688"/>
      <c r="AH192" s="688"/>
      <c r="AI192" s="688"/>
      <c r="AJ192" s="626" t="s">
        <v>312</v>
      </c>
      <c r="AK192" s="626"/>
      <c r="AL192" s="626"/>
      <c r="AM192" s="626"/>
      <c r="AN192" s="726" t="s">
        <v>313</v>
      </c>
      <c r="AO192" s="726"/>
      <c r="AP192" s="726"/>
      <c r="AQ192" s="726"/>
    </row>
    <row r="193" spans="1:43" s="87" customFormat="1" ht="13.15" customHeight="1" thickTop="1" thickBot="1" x14ac:dyDescent="0.25">
      <c r="A193" s="716"/>
      <c r="B193" s="717" t="s">
        <v>6</v>
      </c>
      <c r="C193" s="718" t="s">
        <v>7</v>
      </c>
      <c r="D193" s="769"/>
      <c r="E193" s="776" t="s">
        <v>133</v>
      </c>
      <c r="F193" s="772" t="s">
        <v>124</v>
      </c>
      <c r="G193" s="772" t="s">
        <v>125</v>
      </c>
      <c r="H193" s="772" t="s">
        <v>126</v>
      </c>
      <c r="I193" s="772" t="s">
        <v>127</v>
      </c>
      <c r="J193" s="772" t="s">
        <v>128</v>
      </c>
      <c r="K193" s="772" t="s">
        <v>129</v>
      </c>
      <c r="L193" s="772" t="s">
        <v>130</v>
      </c>
      <c r="M193" s="772" t="s">
        <v>131</v>
      </c>
      <c r="N193" s="774" t="s">
        <v>132</v>
      </c>
      <c r="O193" s="770"/>
      <c r="P193" s="771" t="s">
        <v>8</v>
      </c>
      <c r="Q193" s="767" t="s">
        <v>9</v>
      </c>
      <c r="R193" s="720" t="s">
        <v>10</v>
      </c>
      <c r="S193" s="720"/>
      <c r="T193" s="720"/>
      <c r="U193" s="767" t="s">
        <v>11</v>
      </c>
      <c r="V193" s="767" t="s">
        <v>12</v>
      </c>
      <c r="W193" s="768" t="s">
        <v>13</v>
      </c>
      <c r="X193" s="606" t="s">
        <v>14</v>
      </c>
      <c r="Y193" s="606"/>
      <c r="Z193" s="607" t="s">
        <v>15</v>
      </c>
      <c r="AA193" s="607"/>
      <c r="AB193" s="606" t="s">
        <v>16</v>
      </c>
      <c r="AC193" s="606"/>
      <c r="AD193" s="607" t="s">
        <v>17</v>
      </c>
      <c r="AE193" s="607"/>
      <c r="AF193" s="606" t="s">
        <v>18</v>
      </c>
      <c r="AG193" s="606"/>
      <c r="AH193" s="608" t="s">
        <v>19</v>
      </c>
      <c r="AI193" s="608"/>
      <c r="AJ193" s="596" t="s">
        <v>20</v>
      </c>
      <c r="AK193" s="596"/>
      <c r="AL193" s="610" t="s">
        <v>21</v>
      </c>
      <c r="AM193" s="610"/>
      <c r="AN193" s="596" t="s">
        <v>22</v>
      </c>
      <c r="AO193" s="596"/>
      <c r="AP193" s="609" t="s">
        <v>23</v>
      </c>
      <c r="AQ193" s="609"/>
    </row>
    <row r="194" spans="1:43" s="87" customFormat="1" ht="17.45" customHeight="1" thickTop="1" thickBot="1" x14ac:dyDescent="0.25">
      <c r="A194" s="716"/>
      <c r="B194" s="717"/>
      <c r="C194" s="718"/>
      <c r="D194" s="769"/>
      <c r="E194" s="777"/>
      <c r="F194" s="773"/>
      <c r="G194" s="773"/>
      <c r="H194" s="773"/>
      <c r="I194" s="773"/>
      <c r="J194" s="773"/>
      <c r="K194" s="773"/>
      <c r="L194" s="773"/>
      <c r="M194" s="773"/>
      <c r="N194" s="775"/>
      <c r="O194" s="770"/>
      <c r="P194" s="771"/>
      <c r="Q194" s="767"/>
      <c r="R194" s="132" t="s">
        <v>24</v>
      </c>
      <c r="S194" s="132" t="s">
        <v>8</v>
      </c>
      <c r="T194" s="132" t="s">
        <v>11</v>
      </c>
      <c r="U194" s="767"/>
      <c r="V194" s="767"/>
      <c r="W194" s="768"/>
      <c r="X194" s="133" t="s">
        <v>25</v>
      </c>
      <c r="Y194" s="132" t="s">
        <v>10</v>
      </c>
      <c r="Z194" s="132" t="s">
        <v>25</v>
      </c>
      <c r="AA194" s="134" t="s">
        <v>10</v>
      </c>
      <c r="AB194" s="133" t="s">
        <v>25</v>
      </c>
      <c r="AC194" s="132" t="s">
        <v>10</v>
      </c>
      <c r="AD194" s="132" t="s">
        <v>25</v>
      </c>
      <c r="AE194" s="134" t="s">
        <v>10</v>
      </c>
      <c r="AF194" s="133" t="s">
        <v>25</v>
      </c>
      <c r="AG194" s="132" t="s">
        <v>10</v>
      </c>
      <c r="AH194" s="132" t="s">
        <v>25</v>
      </c>
      <c r="AI194" s="135" t="s">
        <v>10</v>
      </c>
      <c r="AJ194" s="312" t="s">
        <v>25</v>
      </c>
      <c r="AK194" s="313" t="s">
        <v>10</v>
      </c>
      <c r="AL194" s="313" t="s">
        <v>25</v>
      </c>
      <c r="AM194" s="314" t="s">
        <v>10</v>
      </c>
      <c r="AN194" s="315" t="s">
        <v>25</v>
      </c>
      <c r="AO194" s="313" t="s">
        <v>10</v>
      </c>
      <c r="AP194" s="313" t="s">
        <v>25</v>
      </c>
      <c r="AQ194" s="313" t="s">
        <v>10</v>
      </c>
    </row>
    <row r="195" spans="1:43" customFormat="1" ht="13.15" customHeight="1" thickTop="1" x14ac:dyDescent="0.2">
      <c r="A195" s="310" t="s">
        <v>101</v>
      </c>
      <c r="B195" s="256"/>
      <c r="C195" s="141"/>
      <c r="D195" s="23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239"/>
      <c r="P195" s="79"/>
      <c r="Q195" s="82"/>
      <c r="R195" s="82"/>
      <c r="S195" s="76"/>
      <c r="T195" s="76"/>
      <c r="U195" s="76"/>
      <c r="V195" s="76"/>
      <c r="W195" s="77"/>
      <c r="X195" s="513"/>
      <c r="Y195" s="487"/>
      <c r="Z195" s="487"/>
      <c r="AA195" s="514"/>
      <c r="AB195" s="480"/>
      <c r="AC195" s="481"/>
      <c r="AD195" s="481"/>
      <c r="AE195" s="483"/>
      <c r="AF195" s="513"/>
      <c r="AG195" s="487"/>
      <c r="AH195" s="487"/>
      <c r="AI195" s="514"/>
      <c r="AJ195" s="487"/>
      <c r="AK195" s="487"/>
      <c r="AL195" s="384"/>
      <c r="AM195" s="385"/>
      <c r="AN195" s="484"/>
      <c r="AO195" s="384"/>
      <c r="AP195" s="384"/>
      <c r="AQ195" s="384"/>
    </row>
    <row r="196" spans="1:43" customFormat="1" ht="13.15" customHeight="1" x14ac:dyDescent="0.2">
      <c r="A196" s="293" t="s">
        <v>52</v>
      </c>
      <c r="B196" s="108" t="s">
        <v>61</v>
      </c>
      <c r="C196" s="68"/>
      <c r="D196" s="240">
        <v>30</v>
      </c>
      <c r="E196" s="91"/>
      <c r="F196" s="91"/>
      <c r="G196" s="91"/>
      <c r="H196" s="91"/>
      <c r="I196" s="91"/>
      <c r="J196" s="91"/>
      <c r="K196" s="91">
        <v>3</v>
      </c>
      <c r="L196" s="91"/>
      <c r="M196" s="91"/>
      <c r="N196" s="311"/>
      <c r="O196" s="222">
        <f t="shared" ref="O196:O210" si="172">SUM(E196:N196)</f>
        <v>3</v>
      </c>
      <c r="P196" s="79">
        <v>30</v>
      </c>
      <c r="Q196" s="82"/>
      <c r="R196" s="82"/>
      <c r="S196" s="76"/>
      <c r="T196" s="76"/>
      <c r="U196" s="76"/>
      <c r="V196" s="76"/>
      <c r="W196" s="77"/>
      <c r="X196" s="513"/>
      <c r="Y196" s="487"/>
      <c r="Z196" s="487"/>
      <c r="AA196" s="514"/>
      <c r="AB196" s="486"/>
      <c r="AC196" s="487"/>
      <c r="AD196" s="487"/>
      <c r="AE196" s="515"/>
      <c r="AF196" s="513"/>
      <c r="AG196" s="487"/>
      <c r="AH196" s="487"/>
      <c r="AI196" s="514"/>
      <c r="AJ196" s="487">
        <v>30</v>
      </c>
      <c r="AK196" s="487"/>
      <c r="AL196" s="384"/>
      <c r="AM196" s="385"/>
      <c r="AN196" s="484"/>
      <c r="AO196" s="384"/>
      <c r="AP196" s="384"/>
      <c r="AQ196" s="384"/>
    </row>
    <row r="197" spans="1:43" customFormat="1" ht="19.899999999999999" customHeight="1" x14ac:dyDescent="0.2">
      <c r="A197" s="199" t="s">
        <v>78</v>
      </c>
      <c r="B197" s="33" t="s">
        <v>61</v>
      </c>
      <c r="C197" s="44"/>
      <c r="D197" s="237">
        <v>30</v>
      </c>
      <c r="E197" s="146"/>
      <c r="F197" s="76"/>
      <c r="G197" s="76"/>
      <c r="H197" s="76"/>
      <c r="I197" s="76"/>
      <c r="J197" s="76"/>
      <c r="K197" s="76">
        <v>3</v>
      </c>
      <c r="L197" s="76"/>
      <c r="M197" s="76"/>
      <c r="N197" s="77"/>
      <c r="O197" s="222">
        <f t="shared" si="172"/>
        <v>3</v>
      </c>
      <c r="P197" s="79">
        <v>30</v>
      </c>
      <c r="Q197" s="82"/>
      <c r="R197" s="82"/>
      <c r="S197" s="76"/>
      <c r="T197" s="76"/>
      <c r="U197" s="76"/>
      <c r="V197" s="76"/>
      <c r="W197" s="77"/>
      <c r="X197" s="513"/>
      <c r="Y197" s="487"/>
      <c r="Z197" s="487"/>
      <c r="AA197" s="514"/>
      <c r="AB197" s="480"/>
      <c r="AC197" s="481"/>
      <c r="AD197" s="481"/>
      <c r="AE197" s="483"/>
      <c r="AF197" s="513"/>
      <c r="AG197" s="487"/>
      <c r="AH197" s="487"/>
      <c r="AI197" s="514"/>
      <c r="AJ197" s="487">
        <v>30</v>
      </c>
      <c r="AK197" s="487"/>
      <c r="AL197" s="494"/>
      <c r="AM197" s="516"/>
      <c r="AN197" s="493"/>
      <c r="AO197" s="494"/>
      <c r="AP197" s="494"/>
      <c r="AQ197" s="494"/>
    </row>
    <row r="198" spans="1:43" customFormat="1" ht="13.15" customHeight="1" x14ac:dyDescent="0.2">
      <c r="A198" s="253" t="s">
        <v>53</v>
      </c>
      <c r="B198" s="33"/>
      <c r="C198" s="44" t="s">
        <v>61</v>
      </c>
      <c r="D198" s="237">
        <v>30</v>
      </c>
      <c r="E198" s="146"/>
      <c r="F198" s="76"/>
      <c r="G198" s="76"/>
      <c r="H198" s="76"/>
      <c r="I198" s="76"/>
      <c r="J198" s="76"/>
      <c r="K198" s="76"/>
      <c r="L198" s="76">
        <v>3</v>
      </c>
      <c r="M198" s="76"/>
      <c r="N198" s="77"/>
      <c r="O198" s="222">
        <f t="shared" si="172"/>
        <v>3</v>
      </c>
      <c r="P198" s="79"/>
      <c r="Q198" s="82">
        <v>30</v>
      </c>
      <c r="R198" s="82"/>
      <c r="S198" s="76"/>
      <c r="T198" s="76"/>
      <c r="U198" s="76"/>
      <c r="V198" s="76"/>
      <c r="W198" s="77"/>
      <c r="X198" s="513"/>
      <c r="Y198" s="487"/>
      <c r="Z198" s="487"/>
      <c r="AA198" s="514"/>
      <c r="AB198" s="480"/>
      <c r="AC198" s="481"/>
      <c r="AD198" s="481"/>
      <c r="AE198" s="483"/>
      <c r="AF198" s="513"/>
      <c r="AG198" s="487"/>
      <c r="AH198" s="487"/>
      <c r="AI198" s="514"/>
      <c r="AJ198" s="496"/>
      <c r="AK198" s="494"/>
      <c r="AL198" s="494">
        <v>30</v>
      </c>
      <c r="AM198" s="516"/>
      <c r="AN198" s="493"/>
      <c r="AO198" s="494"/>
      <c r="AP198" s="494"/>
      <c r="AQ198" s="494"/>
    </row>
    <row r="199" spans="1:43" customFormat="1" ht="13.15" customHeight="1" x14ac:dyDescent="0.2">
      <c r="A199" s="254" t="s">
        <v>203</v>
      </c>
      <c r="B199" s="65"/>
      <c r="C199" s="44" t="s">
        <v>61</v>
      </c>
      <c r="D199" s="237">
        <v>30</v>
      </c>
      <c r="E199" s="146"/>
      <c r="F199" s="76"/>
      <c r="G199" s="76"/>
      <c r="H199" s="76"/>
      <c r="I199" s="76"/>
      <c r="J199" s="76"/>
      <c r="K199" s="76"/>
      <c r="L199" s="76">
        <v>3</v>
      </c>
      <c r="M199" s="76"/>
      <c r="N199" s="77"/>
      <c r="O199" s="222">
        <f t="shared" si="172"/>
        <v>3</v>
      </c>
      <c r="P199" s="79">
        <v>30</v>
      </c>
      <c r="Q199" s="82"/>
      <c r="R199" s="82"/>
      <c r="S199" s="76"/>
      <c r="T199" s="76"/>
      <c r="U199" s="76"/>
      <c r="V199" s="76"/>
      <c r="W199" s="77"/>
      <c r="X199" s="513"/>
      <c r="Y199" s="487"/>
      <c r="Z199" s="487"/>
      <c r="AA199" s="514"/>
      <c r="AB199" s="480"/>
      <c r="AC199" s="481"/>
      <c r="AD199" s="481"/>
      <c r="AE199" s="483"/>
      <c r="AF199" s="513"/>
      <c r="AG199" s="487"/>
      <c r="AH199" s="487"/>
      <c r="AI199" s="514"/>
      <c r="AJ199" s="496"/>
      <c r="AK199" s="494"/>
      <c r="AL199" s="494">
        <v>30</v>
      </c>
      <c r="AM199" s="516"/>
      <c r="AN199" s="493"/>
      <c r="AO199" s="494"/>
      <c r="AP199" s="494"/>
      <c r="AQ199" s="494"/>
    </row>
    <row r="200" spans="1:43" customFormat="1" ht="13.15" customHeight="1" x14ac:dyDescent="0.2">
      <c r="A200" s="151" t="s">
        <v>204</v>
      </c>
      <c r="B200" s="106"/>
      <c r="C200" s="44" t="s">
        <v>62</v>
      </c>
      <c r="D200" s="236">
        <v>30</v>
      </c>
      <c r="E200" s="146"/>
      <c r="F200" s="76"/>
      <c r="G200" s="76"/>
      <c r="H200" s="76"/>
      <c r="I200" s="76"/>
      <c r="J200" s="76"/>
      <c r="K200" s="76"/>
      <c r="L200" s="76">
        <v>2</v>
      </c>
      <c r="M200" s="76"/>
      <c r="N200" s="77"/>
      <c r="O200" s="222">
        <f t="shared" si="172"/>
        <v>2</v>
      </c>
      <c r="P200" s="79"/>
      <c r="Q200" s="82"/>
      <c r="R200" s="82">
        <v>30</v>
      </c>
      <c r="S200" s="76"/>
      <c r="T200" s="76"/>
      <c r="U200" s="76"/>
      <c r="V200" s="76"/>
      <c r="W200" s="77"/>
      <c r="X200" s="513"/>
      <c r="Y200" s="487"/>
      <c r="Z200" s="487"/>
      <c r="AA200" s="514"/>
      <c r="AB200" s="480"/>
      <c r="AC200" s="481"/>
      <c r="AD200" s="481"/>
      <c r="AE200" s="483"/>
      <c r="AF200" s="513"/>
      <c r="AG200" s="487"/>
      <c r="AH200" s="487"/>
      <c r="AI200" s="514"/>
      <c r="AJ200" s="390"/>
      <c r="AK200" s="211"/>
      <c r="AL200" s="211"/>
      <c r="AM200" s="389">
        <v>30</v>
      </c>
      <c r="AN200" s="493"/>
      <c r="AO200" s="494"/>
      <c r="AP200" s="494"/>
      <c r="AQ200" s="494"/>
    </row>
    <row r="201" spans="1:43" customFormat="1" ht="13.15" customHeight="1" x14ac:dyDescent="0.2">
      <c r="A201" s="151" t="s">
        <v>215</v>
      </c>
      <c r="B201" s="82" t="s">
        <v>152</v>
      </c>
      <c r="C201" s="44"/>
      <c r="D201" s="237">
        <v>15</v>
      </c>
      <c r="E201" s="146"/>
      <c r="F201" s="76"/>
      <c r="G201" s="76"/>
      <c r="H201" s="76"/>
      <c r="I201" s="76"/>
      <c r="J201" s="76"/>
      <c r="K201" s="76"/>
      <c r="L201" s="76"/>
      <c r="M201" s="76">
        <v>1</v>
      </c>
      <c r="N201" s="77"/>
      <c r="O201" s="222">
        <f t="shared" si="172"/>
        <v>1</v>
      </c>
      <c r="P201" s="79">
        <v>15</v>
      </c>
      <c r="Q201" s="82"/>
      <c r="R201" s="82"/>
      <c r="S201" s="76"/>
      <c r="T201" s="76"/>
      <c r="U201" s="76"/>
      <c r="V201" s="76"/>
      <c r="W201" s="77"/>
      <c r="X201" s="513"/>
      <c r="Y201" s="487"/>
      <c r="Z201" s="487"/>
      <c r="AA201" s="514"/>
      <c r="AB201" s="480"/>
      <c r="AC201" s="481"/>
      <c r="AD201" s="481"/>
      <c r="AE201" s="483"/>
      <c r="AF201" s="513"/>
      <c r="AG201" s="487"/>
      <c r="AH201" s="487"/>
      <c r="AI201" s="514"/>
      <c r="AJ201" s="390"/>
      <c r="AK201" s="211"/>
      <c r="AL201" s="494"/>
      <c r="AM201" s="516"/>
      <c r="AN201" s="493">
        <v>15</v>
      </c>
      <c r="AO201" s="494"/>
      <c r="AP201" s="494"/>
      <c r="AQ201" s="494"/>
    </row>
    <row r="202" spans="1:43" customFormat="1" ht="13.15" customHeight="1" x14ac:dyDescent="0.2">
      <c r="A202" s="148" t="s">
        <v>216</v>
      </c>
      <c r="B202" s="33" t="s">
        <v>62</v>
      </c>
      <c r="C202" s="44"/>
      <c r="D202" s="237">
        <v>30</v>
      </c>
      <c r="E202" s="146"/>
      <c r="F202" s="76"/>
      <c r="G202" s="76"/>
      <c r="H202" s="76"/>
      <c r="I202" s="76"/>
      <c r="J202" s="76"/>
      <c r="K202" s="76"/>
      <c r="L202" s="76"/>
      <c r="M202" s="76">
        <v>3</v>
      </c>
      <c r="N202" s="77"/>
      <c r="O202" s="222">
        <f t="shared" si="172"/>
        <v>3</v>
      </c>
      <c r="P202" s="79"/>
      <c r="Q202" s="82"/>
      <c r="R202" s="82">
        <v>30</v>
      </c>
      <c r="S202" s="76"/>
      <c r="T202" s="76"/>
      <c r="U202" s="76"/>
      <c r="V202" s="76"/>
      <c r="W202" s="77"/>
      <c r="X202" s="513"/>
      <c r="Y202" s="487"/>
      <c r="Z202" s="487"/>
      <c r="AA202" s="514"/>
      <c r="AB202" s="480"/>
      <c r="AC202" s="481"/>
      <c r="AD202" s="481"/>
      <c r="AE202" s="483"/>
      <c r="AF202" s="513"/>
      <c r="AG202" s="487"/>
      <c r="AH202" s="487"/>
      <c r="AI202" s="514"/>
      <c r="AJ202" s="390"/>
      <c r="AK202" s="211"/>
      <c r="AL202" s="494"/>
      <c r="AM202" s="516"/>
      <c r="AN202" s="493"/>
      <c r="AO202" s="494">
        <v>30</v>
      </c>
      <c r="AP202" s="494"/>
      <c r="AQ202" s="494"/>
    </row>
    <row r="203" spans="1:43" customFormat="1" ht="13.15" customHeight="1" x14ac:dyDescent="0.2">
      <c r="A203" s="148" t="s">
        <v>217</v>
      </c>
      <c r="B203" s="33"/>
      <c r="C203" s="44" t="s">
        <v>61</v>
      </c>
      <c r="D203" s="237">
        <v>30</v>
      </c>
      <c r="E203" s="146"/>
      <c r="F203" s="76"/>
      <c r="G203" s="76"/>
      <c r="H203" s="76"/>
      <c r="I203" s="76"/>
      <c r="J203" s="76"/>
      <c r="K203" s="76"/>
      <c r="L203" s="76"/>
      <c r="M203" s="76"/>
      <c r="N203" s="77">
        <v>3</v>
      </c>
      <c r="O203" s="222">
        <f t="shared" si="172"/>
        <v>3</v>
      </c>
      <c r="P203" s="79">
        <v>30</v>
      </c>
      <c r="Q203" s="82"/>
      <c r="R203" s="82"/>
      <c r="S203" s="76"/>
      <c r="T203" s="76"/>
      <c r="U203" s="76"/>
      <c r="V203" s="76"/>
      <c r="W203" s="77"/>
      <c r="X203" s="513"/>
      <c r="Y203" s="487"/>
      <c r="Z203" s="487"/>
      <c r="AA203" s="514"/>
      <c r="AB203" s="480"/>
      <c r="AC203" s="481"/>
      <c r="AD203" s="481"/>
      <c r="AE203" s="483"/>
      <c r="AF203" s="513"/>
      <c r="AG203" s="487"/>
      <c r="AH203" s="487"/>
      <c r="AI203" s="514"/>
      <c r="AJ203" s="390"/>
      <c r="AK203" s="211"/>
      <c r="AL203" s="494"/>
      <c r="AM203" s="516"/>
      <c r="AN203" s="493"/>
      <c r="AO203" s="494"/>
      <c r="AP203" s="494">
        <v>30</v>
      </c>
      <c r="AQ203" s="494"/>
    </row>
    <row r="204" spans="1:43" customFormat="1" ht="13.15" customHeight="1" x14ac:dyDescent="0.2">
      <c r="A204" s="148" t="s">
        <v>218</v>
      </c>
      <c r="B204" s="33"/>
      <c r="C204" s="44" t="s">
        <v>62</v>
      </c>
      <c r="D204" s="237">
        <v>30</v>
      </c>
      <c r="E204" s="146"/>
      <c r="F204" s="76"/>
      <c r="G204" s="76"/>
      <c r="H204" s="76"/>
      <c r="I204" s="76"/>
      <c r="J204" s="76"/>
      <c r="K204" s="76"/>
      <c r="L204" s="76"/>
      <c r="M204" s="76"/>
      <c r="N204" s="77">
        <v>2</v>
      </c>
      <c r="O204" s="222">
        <f t="shared" si="172"/>
        <v>2</v>
      </c>
      <c r="P204" s="79"/>
      <c r="Q204" s="82"/>
      <c r="R204" s="82">
        <v>30</v>
      </c>
      <c r="S204" s="76"/>
      <c r="T204" s="76"/>
      <c r="U204" s="76"/>
      <c r="V204" s="76"/>
      <c r="W204" s="77"/>
      <c r="X204" s="513"/>
      <c r="Y204" s="487"/>
      <c r="Z204" s="487"/>
      <c r="AA204" s="514"/>
      <c r="AB204" s="480"/>
      <c r="AC204" s="481"/>
      <c r="AD204" s="481"/>
      <c r="AE204" s="483"/>
      <c r="AF204" s="513"/>
      <c r="AG204" s="487"/>
      <c r="AH204" s="487"/>
      <c r="AI204" s="514"/>
      <c r="AJ204" s="485"/>
      <c r="AK204" s="481"/>
      <c r="AL204" s="494"/>
      <c r="AM204" s="516"/>
      <c r="AN204" s="493"/>
      <c r="AO204" s="494"/>
      <c r="AP204" s="494"/>
      <c r="AQ204" s="494">
        <v>30</v>
      </c>
    </row>
    <row r="205" spans="1:43" customFormat="1" ht="13.15" customHeight="1" x14ac:dyDescent="0.2">
      <c r="A205" s="253" t="s">
        <v>300</v>
      </c>
      <c r="B205" s="33"/>
      <c r="C205" s="44" t="s">
        <v>62</v>
      </c>
      <c r="D205" s="237">
        <v>30</v>
      </c>
      <c r="E205" s="146"/>
      <c r="F205" s="76"/>
      <c r="G205" s="76"/>
      <c r="H205" s="76"/>
      <c r="I205" s="76"/>
      <c r="J205" s="76"/>
      <c r="K205" s="76"/>
      <c r="L205" s="76"/>
      <c r="M205" s="76"/>
      <c r="N205" s="77">
        <v>3</v>
      </c>
      <c r="O205" s="222">
        <f t="shared" si="172"/>
        <v>3</v>
      </c>
      <c r="P205" s="79"/>
      <c r="Q205" s="82">
        <v>30</v>
      </c>
      <c r="R205" s="82"/>
      <c r="S205" s="76"/>
      <c r="T205" s="76"/>
      <c r="U205" s="76"/>
      <c r="V205" s="76"/>
      <c r="W205" s="77"/>
      <c r="X205" s="513"/>
      <c r="Y205" s="487"/>
      <c r="Z205" s="487"/>
      <c r="AA205" s="514"/>
      <c r="AB205" s="480"/>
      <c r="AC205" s="481"/>
      <c r="AD205" s="481"/>
      <c r="AE205" s="483"/>
      <c r="AF205" s="513"/>
      <c r="AG205" s="487"/>
      <c r="AH205" s="487"/>
      <c r="AI205" s="514"/>
      <c r="AJ205" s="496"/>
      <c r="AK205" s="494"/>
      <c r="AL205" s="494"/>
      <c r="AM205" s="516"/>
      <c r="AN205" s="493"/>
      <c r="AO205" s="494"/>
      <c r="AP205" s="494">
        <v>30</v>
      </c>
      <c r="AQ205" s="494"/>
    </row>
    <row r="206" spans="1:43" customFormat="1" ht="13.15" customHeight="1" x14ac:dyDescent="0.2">
      <c r="A206" s="148" t="s">
        <v>54</v>
      </c>
      <c r="B206" s="33"/>
      <c r="C206" s="44" t="s">
        <v>62</v>
      </c>
      <c r="D206" s="237">
        <v>30</v>
      </c>
      <c r="E206" s="146"/>
      <c r="F206" s="76"/>
      <c r="G206" s="76"/>
      <c r="H206" s="76"/>
      <c r="I206" s="76"/>
      <c r="J206" s="76"/>
      <c r="K206" s="76"/>
      <c r="L206" s="76"/>
      <c r="M206" s="76"/>
      <c r="N206" s="77">
        <v>4</v>
      </c>
      <c r="O206" s="222">
        <f t="shared" si="172"/>
        <v>4</v>
      </c>
      <c r="P206" s="79"/>
      <c r="Q206" s="82"/>
      <c r="R206" s="82">
        <v>30</v>
      </c>
      <c r="S206" s="76"/>
      <c r="T206" s="76"/>
      <c r="U206" s="76"/>
      <c r="V206" s="76"/>
      <c r="W206" s="77"/>
      <c r="X206" s="513"/>
      <c r="Y206" s="487"/>
      <c r="Z206" s="487"/>
      <c r="AA206" s="514"/>
      <c r="AB206" s="480"/>
      <c r="AC206" s="481"/>
      <c r="AD206" s="481"/>
      <c r="AE206" s="483"/>
      <c r="AF206" s="513"/>
      <c r="AG206" s="487"/>
      <c r="AH206" s="487"/>
      <c r="AI206" s="514"/>
      <c r="AJ206" s="496"/>
      <c r="AK206" s="494"/>
      <c r="AL206" s="494"/>
      <c r="AM206" s="516"/>
      <c r="AN206" s="493"/>
      <c r="AO206" s="494"/>
      <c r="AP206" s="494"/>
      <c r="AQ206" s="494">
        <v>30</v>
      </c>
    </row>
    <row r="207" spans="1:43" customFormat="1" ht="13.15" customHeight="1" x14ac:dyDescent="0.2">
      <c r="A207" s="255" t="s">
        <v>294</v>
      </c>
      <c r="B207" s="65" t="s">
        <v>62</v>
      </c>
      <c r="C207" s="70"/>
      <c r="D207" s="237">
        <v>30</v>
      </c>
      <c r="E207" s="146"/>
      <c r="F207" s="82"/>
      <c r="G207" s="82"/>
      <c r="H207" s="82"/>
      <c r="I207" s="82"/>
      <c r="J207" s="82"/>
      <c r="K207" s="82">
        <v>5</v>
      </c>
      <c r="L207" s="82"/>
      <c r="M207" s="82"/>
      <c r="N207" s="98"/>
      <c r="O207" s="222">
        <f t="shared" si="172"/>
        <v>5</v>
      </c>
      <c r="P207" s="79"/>
      <c r="Q207" s="82"/>
      <c r="R207" s="82"/>
      <c r="S207" s="82"/>
      <c r="T207" s="82"/>
      <c r="U207" s="82"/>
      <c r="V207" s="82">
        <v>30</v>
      </c>
      <c r="W207" s="98"/>
      <c r="X207" s="485"/>
      <c r="Y207" s="481"/>
      <c r="Z207" s="481"/>
      <c r="AA207" s="482"/>
      <c r="AB207" s="488"/>
      <c r="AC207" s="489"/>
      <c r="AD207" s="489"/>
      <c r="AE207" s="491"/>
      <c r="AF207" s="485"/>
      <c r="AG207" s="481"/>
      <c r="AH207" s="481"/>
      <c r="AI207" s="482"/>
      <c r="AJ207" s="496"/>
      <c r="AK207" s="494">
        <v>30</v>
      </c>
      <c r="AL207" s="494"/>
      <c r="AM207" s="516"/>
      <c r="AN207" s="493"/>
      <c r="AO207" s="494"/>
      <c r="AP207" s="494"/>
      <c r="AQ207" s="494"/>
    </row>
    <row r="208" spans="1:43" customFormat="1" ht="13.15" customHeight="1" x14ac:dyDescent="0.2">
      <c r="A208" s="255" t="s">
        <v>295</v>
      </c>
      <c r="B208" s="65"/>
      <c r="C208" s="70" t="s">
        <v>62</v>
      </c>
      <c r="D208" s="237">
        <v>30</v>
      </c>
      <c r="E208" s="146"/>
      <c r="F208" s="82"/>
      <c r="G208" s="82"/>
      <c r="H208" s="82"/>
      <c r="I208" s="82"/>
      <c r="J208" s="82"/>
      <c r="K208" s="82"/>
      <c r="L208" s="82">
        <v>5</v>
      </c>
      <c r="M208" s="82"/>
      <c r="N208" s="98"/>
      <c r="O208" s="222">
        <f t="shared" si="172"/>
        <v>5</v>
      </c>
      <c r="P208" s="79"/>
      <c r="Q208" s="82"/>
      <c r="R208" s="82"/>
      <c r="S208" s="82"/>
      <c r="T208" s="82"/>
      <c r="U208" s="82"/>
      <c r="V208" s="82">
        <v>30</v>
      </c>
      <c r="W208" s="98"/>
      <c r="X208" s="485"/>
      <c r="Y208" s="481"/>
      <c r="Z208" s="481"/>
      <c r="AA208" s="482"/>
      <c r="AB208" s="488"/>
      <c r="AC208" s="489"/>
      <c r="AD208" s="489"/>
      <c r="AE208" s="491"/>
      <c r="AF208" s="485"/>
      <c r="AG208" s="481"/>
      <c r="AH208" s="481"/>
      <c r="AI208" s="482"/>
      <c r="AJ208" s="496"/>
      <c r="AK208" s="494"/>
      <c r="AL208" s="494"/>
      <c r="AM208" s="516">
        <v>30</v>
      </c>
      <c r="AN208" s="493"/>
      <c r="AO208" s="494"/>
      <c r="AP208" s="494"/>
      <c r="AQ208" s="494"/>
    </row>
    <row r="209" spans="1:44" customFormat="1" ht="13.15" customHeight="1" x14ac:dyDescent="0.2">
      <c r="A209" s="255" t="s">
        <v>296</v>
      </c>
      <c r="B209" s="65" t="s">
        <v>62</v>
      </c>
      <c r="C209" s="70"/>
      <c r="D209" s="237">
        <v>30</v>
      </c>
      <c r="E209" s="146"/>
      <c r="F209" s="82"/>
      <c r="G209" s="82"/>
      <c r="H209" s="82"/>
      <c r="I209" s="82"/>
      <c r="J209" s="82"/>
      <c r="K209" s="82"/>
      <c r="L209" s="82"/>
      <c r="M209" s="82">
        <v>5</v>
      </c>
      <c r="N209" s="98"/>
      <c r="O209" s="222">
        <f t="shared" si="172"/>
        <v>5</v>
      </c>
      <c r="P209" s="79"/>
      <c r="Q209" s="82"/>
      <c r="R209" s="82"/>
      <c r="S209" s="82"/>
      <c r="T209" s="82"/>
      <c r="U209" s="82"/>
      <c r="V209" s="82">
        <v>30</v>
      </c>
      <c r="W209" s="98"/>
      <c r="X209" s="485"/>
      <c r="Y209" s="481"/>
      <c r="Z209" s="481"/>
      <c r="AA209" s="482"/>
      <c r="AB209" s="488"/>
      <c r="AC209" s="489"/>
      <c r="AD209" s="489"/>
      <c r="AE209" s="491"/>
      <c r="AF209" s="485"/>
      <c r="AG209" s="481"/>
      <c r="AH209" s="481"/>
      <c r="AI209" s="482"/>
      <c r="AJ209" s="496"/>
      <c r="AK209" s="494"/>
      <c r="AL209" s="494"/>
      <c r="AM209" s="516"/>
      <c r="AN209" s="493"/>
      <c r="AO209" s="494">
        <v>30</v>
      </c>
      <c r="AP209" s="494"/>
      <c r="AQ209" s="494"/>
    </row>
    <row r="210" spans="1:44" customFormat="1" ht="13.15" customHeight="1" thickBot="1" x14ac:dyDescent="0.25">
      <c r="A210" s="247" t="s">
        <v>297</v>
      </c>
      <c r="B210" s="64"/>
      <c r="C210" s="31" t="s">
        <v>62</v>
      </c>
      <c r="D210" s="234">
        <v>30</v>
      </c>
      <c r="E210" s="145"/>
      <c r="F210" s="99"/>
      <c r="G210" s="99"/>
      <c r="H210" s="99"/>
      <c r="I210" s="99"/>
      <c r="J210" s="99"/>
      <c r="K210" s="99"/>
      <c r="L210" s="99"/>
      <c r="M210" s="99"/>
      <c r="N210" s="280">
        <v>5</v>
      </c>
      <c r="O210" s="222">
        <f t="shared" si="172"/>
        <v>5</v>
      </c>
      <c r="P210" s="69"/>
      <c r="Q210" s="53"/>
      <c r="R210" s="53"/>
      <c r="S210" s="53"/>
      <c r="T210" s="53"/>
      <c r="U210" s="53"/>
      <c r="V210" s="53">
        <v>30</v>
      </c>
      <c r="W210" s="54"/>
      <c r="X210" s="492"/>
      <c r="Y210" s="449"/>
      <c r="Z210" s="449"/>
      <c r="AA210" s="448"/>
      <c r="AB210" s="492"/>
      <c r="AC210" s="449"/>
      <c r="AD210" s="449"/>
      <c r="AE210" s="448"/>
      <c r="AF210" s="493"/>
      <c r="AG210" s="494"/>
      <c r="AH210" s="449"/>
      <c r="AI210" s="495"/>
      <c r="AJ210" s="496"/>
      <c r="AK210" s="494"/>
      <c r="AL210" s="449"/>
      <c r="AM210" s="448"/>
      <c r="AN210" s="493"/>
      <c r="AO210" s="494"/>
      <c r="AP210" s="449"/>
      <c r="AQ210" s="449">
        <v>30</v>
      </c>
    </row>
    <row r="211" spans="1:44" customFormat="1" ht="22.15" customHeight="1" thickTop="1" thickBot="1" x14ac:dyDescent="0.25">
      <c r="A211" s="186" t="s">
        <v>115</v>
      </c>
      <c r="B211" s="22" t="s">
        <v>258</v>
      </c>
      <c r="C211" s="21" t="s">
        <v>262</v>
      </c>
      <c r="D211" s="235">
        <f>SUM(D196:D210)</f>
        <v>435</v>
      </c>
      <c r="E211" s="24">
        <f>SUM(E196:E210)</f>
        <v>0</v>
      </c>
      <c r="F211" s="22">
        <f t="shared" ref="F211:N211" si="173">SUM(F196:F210)</f>
        <v>0</v>
      </c>
      <c r="G211" s="22">
        <f t="shared" si="173"/>
        <v>0</v>
      </c>
      <c r="H211" s="22">
        <f t="shared" si="173"/>
        <v>0</v>
      </c>
      <c r="I211" s="22">
        <f t="shared" si="173"/>
        <v>0</v>
      </c>
      <c r="J211" s="22">
        <f t="shared" si="173"/>
        <v>0</v>
      </c>
      <c r="K211" s="22">
        <f t="shared" si="173"/>
        <v>11</v>
      </c>
      <c r="L211" s="22">
        <f t="shared" si="173"/>
        <v>13</v>
      </c>
      <c r="M211" s="22">
        <f t="shared" si="173"/>
        <v>9</v>
      </c>
      <c r="N211" s="21">
        <f t="shared" si="173"/>
        <v>17</v>
      </c>
      <c r="O211" s="171">
        <f>SUM(O196:O210)</f>
        <v>50</v>
      </c>
      <c r="P211" s="83">
        <f t="shared" ref="P211:AQ211" si="174">SUM(P196:P210)</f>
        <v>135</v>
      </c>
      <c r="Q211" s="83">
        <f t="shared" si="174"/>
        <v>60</v>
      </c>
      <c r="R211" s="83">
        <f t="shared" si="174"/>
        <v>120</v>
      </c>
      <c r="S211" s="83">
        <f t="shared" si="174"/>
        <v>0</v>
      </c>
      <c r="T211" s="83">
        <f t="shared" si="174"/>
        <v>0</v>
      </c>
      <c r="U211" s="83">
        <f t="shared" si="174"/>
        <v>0</v>
      </c>
      <c r="V211" s="83">
        <f t="shared" si="174"/>
        <v>120</v>
      </c>
      <c r="W211" s="88">
        <f t="shared" si="174"/>
        <v>0</v>
      </c>
      <c r="X211" s="499">
        <f t="shared" si="174"/>
        <v>0</v>
      </c>
      <c r="Y211" s="511">
        <f t="shared" si="174"/>
        <v>0</v>
      </c>
      <c r="Z211" s="511">
        <f t="shared" si="174"/>
        <v>0</v>
      </c>
      <c r="AA211" s="512">
        <f t="shared" si="174"/>
        <v>0</v>
      </c>
      <c r="AB211" s="499">
        <f t="shared" si="174"/>
        <v>0</v>
      </c>
      <c r="AC211" s="511">
        <f t="shared" si="174"/>
        <v>0</v>
      </c>
      <c r="AD211" s="511">
        <f t="shared" si="174"/>
        <v>0</v>
      </c>
      <c r="AE211" s="512">
        <f t="shared" si="174"/>
        <v>0</v>
      </c>
      <c r="AF211" s="499">
        <f t="shared" si="174"/>
        <v>0</v>
      </c>
      <c r="AG211" s="511">
        <f t="shared" si="174"/>
        <v>0</v>
      </c>
      <c r="AH211" s="511">
        <f t="shared" si="174"/>
        <v>0</v>
      </c>
      <c r="AI211" s="512">
        <f t="shared" si="174"/>
        <v>0</v>
      </c>
      <c r="AJ211" s="499">
        <f t="shared" si="174"/>
        <v>60</v>
      </c>
      <c r="AK211" s="511">
        <f t="shared" si="174"/>
        <v>30</v>
      </c>
      <c r="AL211" s="511">
        <f t="shared" si="174"/>
        <v>60</v>
      </c>
      <c r="AM211" s="512">
        <f t="shared" si="174"/>
        <v>60</v>
      </c>
      <c r="AN211" s="497">
        <f t="shared" si="174"/>
        <v>15</v>
      </c>
      <c r="AO211" s="497">
        <f t="shared" si="174"/>
        <v>60</v>
      </c>
      <c r="AP211" s="497">
        <f t="shared" si="174"/>
        <v>60</v>
      </c>
      <c r="AQ211" s="497">
        <f t="shared" si="174"/>
        <v>90</v>
      </c>
      <c r="AR211" s="530"/>
    </row>
    <row r="212" spans="1:44" customFormat="1" ht="13.15" customHeight="1" thickTop="1" x14ac:dyDescent="0.2">
      <c r="A212" s="252" t="s">
        <v>102</v>
      </c>
      <c r="B212" s="108"/>
      <c r="C212" s="68"/>
      <c r="D212" s="237"/>
      <c r="E212" s="146"/>
      <c r="F212" s="111"/>
      <c r="G212" s="111"/>
      <c r="H212" s="111"/>
      <c r="I212" s="111"/>
      <c r="J212" s="111"/>
      <c r="K212" s="111"/>
      <c r="L212" s="111"/>
      <c r="M212" s="111"/>
      <c r="N212" s="333"/>
      <c r="O212" s="239"/>
      <c r="P212" s="79"/>
      <c r="Q212" s="82"/>
      <c r="R212" s="82"/>
      <c r="S212" s="76"/>
      <c r="T212" s="76"/>
      <c r="U212" s="76"/>
      <c r="V212" s="76"/>
      <c r="W212" s="77"/>
      <c r="X212" s="513"/>
      <c r="Y212" s="487"/>
      <c r="Z212" s="487"/>
      <c r="AA212" s="514"/>
      <c r="AB212" s="480"/>
      <c r="AC212" s="481"/>
      <c r="AD212" s="481"/>
      <c r="AE212" s="483"/>
      <c r="AF212" s="513"/>
      <c r="AG212" s="487"/>
      <c r="AH212" s="487"/>
      <c r="AI212" s="514"/>
      <c r="AJ212" s="487"/>
      <c r="AK212" s="487"/>
      <c r="AL212" s="494"/>
      <c r="AM212" s="516"/>
      <c r="AN212" s="493"/>
      <c r="AO212" s="494"/>
      <c r="AP212" s="494"/>
      <c r="AQ212" s="494"/>
    </row>
    <row r="213" spans="1:44" s="3" customFormat="1" ht="13.15" customHeight="1" x14ac:dyDescent="0.2">
      <c r="A213" s="190" t="s">
        <v>219</v>
      </c>
      <c r="B213" s="33" t="s">
        <v>62</v>
      </c>
      <c r="C213" s="44"/>
      <c r="D213" s="237">
        <v>30</v>
      </c>
      <c r="E213" s="146"/>
      <c r="F213" s="76"/>
      <c r="G213" s="76"/>
      <c r="H213" s="76"/>
      <c r="I213" s="76"/>
      <c r="J213" s="76"/>
      <c r="K213" s="76">
        <v>3</v>
      </c>
      <c r="L213" s="76"/>
      <c r="M213" s="76"/>
      <c r="N213" s="77"/>
      <c r="O213" s="222">
        <f t="shared" ref="O213:O227" si="175">SUM(E213:N213)</f>
        <v>3</v>
      </c>
      <c r="P213" s="79"/>
      <c r="Q213" s="82"/>
      <c r="R213" s="82">
        <v>30</v>
      </c>
      <c r="S213" s="76"/>
      <c r="T213" s="76"/>
      <c r="U213" s="76"/>
      <c r="V213" s="76"/>
      <c r="W213" s="77"/>
      <c r="X213" s="513"/>
      <c r="Y213" s="487"/>
      <c r="Z213" s="487"/>
      <c r="AA213" s="514"/>
      <c r="AB213" s="480"/>
      <c r="AC213" s="481"/>
      <c r="AD213" s="481"/>
      <c r="AE213" s="483"/>
      <c r="AF213" s="513"/>
      <c r="AG213" s="487"/>
      <c r="AH213" s="487"/>
      <c r="AI213" s="514"/>
      <c r="AJ213" s="390"/>
      <c r="AK213" s="211">
        <v>30</v>
      </c>
      <c r="AL213" s="211"/>
      <c r="AM213" s="389"/>
      <c r="AN213" s="493"/>
      <c r="AO213" s="494"/>
      <c r="AP213" s="494"/>
      <c r="AQ213" s="494"/>
    </row>
    <row r="214" spans="1:44" s="3" customFormat="1" ht="13.15" customHeight="1" x14ac:dyDescent="0.2">
      <c r="A214" s="190" t="s">
        <v>220</v>
      </c>
      <c r="B214" s="33" t="s">
        <v>61</v>
      </c>
      <c r="C214" s="44"/>
      <c r="D214" s="237">
        <v>20</v>
      </c>
      <c r="E214" s="146"/>
      <c r="F214" s="76"/>
      <c r="G214" s="76"/>
      <c r="H214" s="76"/>
      <c r="I214" s="76"/>
      <c r="J214" s="76"/>
      <c r="K214" s="76">
        <v>2</v>
      </c>
      <c r="L214" s="76"/>
      <c r="M214" s="76"/>
      <c r="N214" s="77"/>
      <c r="O214" s="222">
        <f t="shared" si="175"/>
        <v>2</v>
      </c>
      <c r="P214" s="79">
        <v>20</v>
      </c>
      <c r="Q214" s="82"/>
      <c r="R214" s="82"/>
      <c r="S214" s="76"/>
      <c r="T214" s="76"/>
      <c r="U214" s="76"/>
      <c r="V214" s="76"/>
      <c r="W214" s="77"/>
      <c r="X214" s="513"/>
      <c r="Y214" s="487"/>
      <c r="Z214" s="487"/>
      <c r="AA214" s="514"/>
      <c r="AB214" s="480"/>
      <c r="AC214" s="481"/>
      <c r="AD214" s="481"/>
      <c r="AE214" s="483"/>
      <c r="AF214" s="513"/>
      <c r="AG214" s="487"/>
      <c r="AH214" s="487"/>
      <c r="AI214" s="514"/>
      <c r="AJ214" s="390">
        <v>20</v>
      </c>
      <c r="AK214" s="211"/>
      <c r="AL214" s="211"/>
      <c r="AM214" s="389"/>
      <c r="AN214" s="493"/>
      <c r="AO214" s="494"/>
      <c r="AP214" s="494"/>
      <c r="AQ214" s="494"/>
    </row>
    <row r="215" spans="1:44" customFormat="1" ht="13.15" customHeight="1" x14ac:dyDescent="0.2">
      <c r="A215" s="190" t="s">
        <v>221</v>
      </c>
      <c r="B215" s="33" t="s">
        <v>62</v>
      </c>
      <c r="C215" s="44"/>
      <c r="D215" s="237">
        <v>30</v>
      </c>
      <c r="E215" s="146"/>
      <c r="F215" s="76"/>
      <c r="G215" s="76"/>
      <c r="H215" s="76"/>
      <c r="I215" s="76"/>
      <c r="J215" s="76"/>
      <c r="K215" s="76">
        <v>2</v>
      </c>
      <c r="L215" s="76"/>
      <c r="M215" s="76"/>
      <c r="N215" s="77"/>
      <c r="O215" s="222">
        <f t="shared" si="175"/>
        <v>2</v>
      </c>
      <c r="P215" s="79"/>
      <c r="Q215" s="82"/>
      <c r="R215" s="82">
        <v>30</v>
      </c>
      <c r="S215" s="76"/>
      <c r="T215" s="76"/>
      <c r="U215" s="76"/>
      <c r="V215" s="76"/>
      <c r="W215" s="77"/>
      <c r="X215" s="513"/>
      <c r="Y215" s="487"/>
      <c r="Z215" s="487"/>
      <c r="AA215" s="514"/>
      <c r="AB215" s="480"/>
      <c r="AC215" s="481"/>
      <c r="AD215" s="481"/>
      <c r="AE215" s="483"/>
      <c r="AF215" s="513"/>
      <c r="AG215" s="487"/>
      <c r="AH215" s="487"/>
      <c r="AI215" s="514"/>
      <c r="AJ215" s="485"/>
      <c r="AK215" s="481">
        <v>30</v>
      </c>
      <c r="AL215" s="211"/>
      <c r="AM215" s="389"/>
      <c r="AN215" s="493"/>
      <c r="AO215" s="494"/>
      <c r="AP215" s="494"/>
      <c r="AQ215" s="494"/>
    </row>
    <row r="216" spans="1:44" customFormat="1" ht="13.15" customHeight="1" x14ac:dyDescent="0.2">
      <c r="A216" s="190" t="s">
        <v>222</v>
      </c>
      <c r="B216" s="33"/>
      <c r="C216" s="44" t="s">
        <v>62</v>
      </c>
      <c r="D216" s="237">
        <v>15</v>
      </c>
      <c r="E216" s="146"/>
      <c r="F216" s="76"/>
      <c r="G216" s="76"/>
      <c r="H216" s="76"/>
      <c r="I216" s="76"/>
      <c r="J216" s="76"/>
      <c r="K216" s="76"/>
      <c r="L216" s="76">
        <v>1</v>
      </c>
      <c r="M216" s="76"/>
      <c r="N216" s="77"/>
      <c r="O216" s="222">
        <f t="shared" si="175"/>
        <v>1</v>
      </c>
      <c r="P216" s="79">
        <v>15</v>
      </c>
      <c r="Q216" s="82"/>
      <c r="R216" s="82"/>
      <c r="S216" s="76"/>
      <c r="T216" s="76"/>
      <c r="U216" s="76"/>
      <c r="V216" s="76"/>
      <c r="W216" s="77"/>
      <c r="X216" s="513"/>
      <c r="Y216" s="487"/>
      <c r="Z216" s="487"/>
      <c r="AA216" s="514"/>
      <c r="AB216" s="480"/>
      <c r="AC216" s="481"/>
      <c r="AD216" s="481"/>
      <c r="AE216" s="483"/>
      <c r="AF216" s="513"/>
      <c r="AG216" s="487"/>
      <c r="AH216" s="487"/>
      <c r="AI216" s="514"/>
      <c r="AJ216" s="517"/>
      <c r="AK216" s="518"/>
      <c r="AL216" s="494">
        <v>15</v>
      </c>
      <c r="AM216" s="516"/>
      <c r="AN216" s="493"/>
      <c r="AO216" s="494"/>
      <c r="AP216" s="494"/>
      <c r="AQ216" s="494"/>
    </row>
    <row r="217" spans="1:44" customFormat="1" ht="13.15" customHeight="1" x14ac:dyDescent="0.2">
      <c r="A217" s="148" t="s">
        <v>223</v>
      </c>
      <c r="B217" s="33"/>
      <c r="C217" s="44" t="s">
        <v>62</v>
      </c>
      <c r="D217" s="237">
        <v>15</v>
      </c>
      <c r="E217" s="146"/>
      <c r="F217" s="76"/>
      <c r="G217" s="76"/>
      <c r="H217" s="76"/>
      <c r="I217" s="76"/>
      <c r="J217" s="76"/>
      <c r="K217" s="76"/>
      <c r="L217" s="76">
        <v>2</v>
      </c>
      <c r="M217" s="76"/>
      <c r="N217" s="77"/>
      <c r="O217" s="222">
        <f t="shared" si="175"/>
        <v>2</v>
      </c>
      <c r="P217" s="79"/>
      <c r="Q217" s="82"/>
      <c r="R217" s="82">
        <v>15</v>
      </c>
      <c r="S217" s="76"/>
      <c r="T217" s="76"/>
      <c r="U217" s="76"/>
      <c r="V217" s="76"/>
      <c r="W217" s="77"/>
      <c r="X217" s="513"/>
      <c r="Y217" s="487"/>
      <c r="Z217" s="487"/>
      <c r="AA217" s="514"/>
      <c r="AB217" s="480"/>
      <c r="AC217" s="481"/>
      <c r="AD217" s="481"/>
      <c r="AE217" s="483"/>
      <c r="AF217" s="513"/>
      <c r="AG217" s="487"/>
      <c r="AH217" s="487"/>
      <c r="AI217" s="514"/>
      <c r="AJ217" s="496"/>
      <c r="AK217" s="494"/>
      <c r="AL217" s="494"/>
      <c r="AM217" s="516">
        <v>15</v>
      </c>
      <c r="AN217" s="493"/>
      <c r="AO217" s="494"/>
      <c r="AP217" s="494"/>
      <c r="AQ217" s="494"/>
    </row>
    <row r="218" spans="1:44" customFormat="1" ht="13.15" customHeight="1" x14ac:dyDescent="0.2">
      <c r="A218" s="148" t="s">
        <v>224</v>
      </c>
      <c r="B218" s="33"/>
      <c r="C218" s="44" t="s">
        <v>62</v>
      </c>
      <c r="D218" s="237">
        <v>15</v>
      </c>
      <c r="E218" s="146"/>
      <c r="F218" s="76"/>
      <c r="G218" s="76"/>
      <c r="H218" s="76"/>
      <c r="I218" s="76"/>
      <c r="J218" s="76"/>
      <c r="K218" s="76"/>
      <c r="L218" s="76">
        <v>1</v>
      </c>
      <c r="M218" s="76"/>
      <c r="N218" s="77"/>
      <c r="O218" s="222">
        <f t="shared" si="175"/>
        <v>1</v>
      </c>
      <c r="P218" s="79">
        <v>15</v>
      </c>
      <c r="Q218" s="82"/>
      <c r="R218" s="82"/>
      <c r="S218" s="76"/>
      <c r="T218" s="76"/>
      <c r="U218" s="76"/>
      <c r="V218" s="76"/>
      <c r="W218" s="77"/>
      <c r="X218" s="513"/>
      <c r="Y218" s="487"/>
      <c r="Z218" s="487"/>
      <c r="AA218" s="514"/>
      <c r="AB218" s="480"/>
      <c r="AC218" s="481"/>
      <c r="AD218" s="481"/>
      <c r="AE218" s="483"/>
      <c r="AF218" s="513"/>
      <c r="AG218" s="487"/>
      <c r="AH218" s="487"/>
      <c r="AI218" s="514"/>
      <c r="AJ218" s="496"/>
      <c r="AK218" s="494"/>
      <c r="AL218" s="494">
        <v>15</v>
      </c>
      <c r="AM218" s="516"/>
      <c r="AN218" s="493"/>
      <c r="AO218" s="494"/>
      <c r="AP218" s="494"/>
      <c r="AQ218" s="494"/>
    </row>
    <row r="219" spans="1:44" customFormat="1" ht="13.15" customHeight="1" x14ac:dyDescent="0.2">
      <c r="A219" s="148" t="s">
        <v>225</v>
      </c>
      <c r="B219" s="33"/>
      <c r="C219" s="44" t="s">
        <v>62</v>
      </c>
      <c r="D219" s="237">
        <v>30</v>
      </c>
      <c r="E219" s="146"/>
      <c r="F219" s="76"/>
      <c r="G219" s="76"/>
      <c r="H219" s="76"/>
      <c r="I219" s="76"/>
      <c r="J219" s="76"/>
      <c r="K219" s="76"/>
      <c r="L219" s="76">
        <v>2</v>
      </c>
      <c r="M219" s="76"/>
      <c r="N219" s="77"/>
      <c r="O219" s="222">
        <f t="shared" si="175"/>
        <v>2</v>
      </c>
      <c r="P219" s="79"/>
      <c r="Q219" s="82"/>
      <c r="R219" s="82">
        <v>30</v>
      </c>
      <c r="S219" s="76"/>
      <c r="T219" s="76"/>
      <c r="U219" s="76"/>
      <c r="V219" s="76"/>
      <c r="W219" s="77"/>
      <c r="X219" s="513"/>
      <c r="Y219" s="487"/>
      <c r="Z219" s="487"/>
      <c r="AA219" s="514"/>
      <c r="AB219" s="480"/>
      <c r="AC219" s="481"/>
      <c r="AD219" s="481"/>
      <c r="AE219" s="483"/>
      <c r="AF219" s="513"/>
      <c r="AG219" s="487"/>
      <c r="AH219" s="487"/>
      <c r="AI219" s="514"/>
      <c r="AJ219" s="496"/>
      <c r="AK219" s="494"/>
      <c r="AL219" s="494"/>
      <c r="AM219" s="516">
        <v>30</v>
      </c>
      <c r="AN219" s="493"/>
      <c r="AO219" s="494"/>
      <c r="AP219" s="494"/>
      <c r="AQ219" s="494"/>
    </row>
    <row r="220" spans="1:44" customFormat="1" ht="13.15" customHeight="1" x14ac:dyDescent="0.2">
      <c r="A220" s="148" t="s">
        <v>226</v>
      </c>
      <c r="B220" s="33" t="s">
        <v>61</v>
      </c>
      <c r="C220" s="44"/>
      <c r="D220" s="237">
        <v>30</v>
      </c>
      <c r="E220" s="146"/>
      <c r="F220" s="76"/>
      <c r="G220" s="76"/>
      <c r="H220" s="76"/>
      <c r="I220" s="76"/>
      <c r="J220" s="76"/>
      <c r="K220" s="76"/>
      <c r="L220" s="76"/>
      <c r="M220" s="76">
        <v>2</v>
      </c>
      <c r="N220" s="77"/>
      <c r="O220" s="222">
        <f t="shared" si="175"/>
        <v>2</v>
      </c>
      <c r="P220" s="79">
        <v>30</v>
      </c>
      <c r="Q220" s="82"/>
      <c r="R220" s="82"/>
      <c r="S220" s="76"/>
      <c r="T220" s="76"/>
      <c r="U220" s="76"/>
      <c r="V220" s="76"/>
      <c r="W220" s="77"/>
      <c r="X220" s="513"/>
      <c r="Y220" s="487"/>
      <c r="Z220" s="487"/>
      <c r="AA220" s="514"/>
      <c r="AB220" s="480"/>
      <c r="AC220" s="481"/>
      <c r="AD220" s="481"/>
      <c r="AE220" s="483"/>
      <c r="AF220" s="513"/>
      <c r="AG220" s="487"/>
      <c r="AH220" s="487"/>
      <c r="AI220" s="514"/>
      <c r="AJ220" s="496"/>
      <c r="AK220" s="494"/>
      <c r="AL220" s="494"/>
      <c r="AM220" s="516"/>
      <c r="AN220" s="493">
        <v>30</v>
      </c>
      <c r="AO220" s="494"/>
      <c r="AP220" s="494"/>
      <c r="AQ220" s="494"/>
    </row>
    <row r="221" spans="1:44" customFormat="1" ht="13.15" customHeight="1" x14ac:dyDescent="0.2">
      <c r="A221" s="190" t="s">
        <v>227</v>
      </c>
      <c r="B221" s="33" t="s">
        <v>62</v>
      </c>
      <c r="C221" s="44"/>
      <c r="D221" s="237">
        <v>30</v>
      </c>
      <c r="E221" s="146"/>
      <c r="F221" s="76"/>
      <c r="G221" s="76"/>
      <c r="H221" s="76"/>
      <c r="I221" s="76"/>
      <c r="J221" s="76"/>
      <c r="K221" s="76"/>
      <c r="L221" s="76"/>
      <c r="M221" s="76">
        <v>3</v>
      </c>
      <c r="N221" s="77"/>
      <c r="O221" s="222">
        <f t="shared" si="175"/>
        <v>3</v>
      </c>
      <c r="P221" s="79"/>
      <c r="Q221" s="82"/>
      <c r="R221" s="82">
        <v>30</v>
      </c>
      <c r="S221" s="76"/>
      <c r="T221" s="76"/>
      <c r="U221" s="76"/>
      <c r="V221" s="76"/>
      <c r="W221" s="77"/>
      <c r="X221" s="513"/>
      <c r="Y221" s="487"/>
      <c r="Z221" s="487"/>
      <c r="AA221" s="514"/>
      <c r="AB221" s="480"/>
      <c r="AC221" s="481"/>
      <c r="AD221" s="481"/>
      <c r="AE221" s="483"/>
      <c r="AF221" s="513"/>
      <c r="AG221" s="487"/>
      <c r="AH221" s="487"/>
      <c r="AI221" s="514"/>
      <c r="AJ221" s="496"/>
      <c r="AK221" s="494"/>
      <c r="AL221" s="494"/>
      <c r="AM221" s="516"/>
      <c r="AN221" s="493"/>
      <c r="AO221" s="494">
        <v>30</v>
      </c>
      <c r="AP221" s="494"/>
      <c r="AQ221" s="494"/>
    </row>
    <row r="222" spans="1:44" customFormat="1" ht="13.15" customHeight="1" x14ac:dyDescent="0.2">
      <c r="A222" s="190" t="s">
        <v>228</v>
      </c>
      <c r="B222" s="33" t="s">
        <v>62</v>
      </c>
      <c r="C222" s="36"/>
      <c r="D222" s="237">
        <v>15</v>
      </c>
      <c r="E222" s="146"/>
      <c r="F222" s="76"/>
      <c r="G222" s="76"/>
      <c r="H222" s="76"/>
      <c r="I222" s="76"/>
      <c r="J222" s="76"/>
      <c r="K222" s="76"/>
      <c r="L222" s="76"/>
      <c r="M222" s="76">
        <v>1</v>
      </c>
      <c r="N222" s="77"/>
      <c r="O222" s="222">
        <f t="shared" si="175"/>
        <v>1</v>
      </c>
      <c r="P222" s="79">
        <v>15</v>
      </c>
      <c r="Q222" s="82"/>
      <c r="R222" s="82"/>
      <c r="S222" s="76"/>
      <c r="T222" s="76"/>
      <c r="U222" s="76"/>
      <c r="V222" s="76"/>
      <c r="W222" s="77"/>
      <c r="X222" s="513"/>
      <c r="Y222" s="487"/>
      <c r="Z222" s="487"/>
      <c r="AA222" s="514"/>
      <c r="AB222" s="480"/>
      <c r="AC222" s="481"/>
      <c r="AD222" s="481"/>
      <c r="AE222" s="483"/>
      <c r="AF222" s="513"/>
      <c r="AG222" s="487"/>
      <c r="AH222" s="487"/>
      <c r="AI222" s="514"/>
      <c r="AJ222" s="496"/>
      <c r="AK222" s="494"/>
      <c r="AL222" s="494"/>
      <c r="AM222" s="516"/>
      <c r="AN222" s="493">
        <v>15</v>
      </c>
      <c r="AO222" s="494"/>
      <c r="AP222" s="494"/>
      <c r="AQ222" s="494"/>
    </row>
    <row r="223" spans="1:44" customFormat="1" ht="13.15" customHeight="1" x14ac:dyDescent="0.2">
      <c r="A223" s="148" t="s">
        <v>229</v>
      </c>
      <c r="B223" s="33" t="s">
        <v>62</v>
      </c>
      <c r="C223" s="249"/>
      <c r="D223" s="236">
        <v>30</v>
      </c>
      <c r="E223" s="146"/>
      <c r="F223" s="76"/>
      <c r="G223" s="76"/>
      <c r="H223" s="76"/>
      <c r="I223" s="76"/>
      <c r="J223" s="76"/>
      <c r="K223" s="76"/>
      <c r="L223" s="76"/>
      <c r="M223" s="76">
        <v>2</v>
      </c>
      <c r="N223" s="77"/>
      <c r="O223" s="222">
        <f t="shared" si="175"/>
        <v>2</v>
      </c>
      <c r="P223" s="79"/>
      <c r="Q223" s="82"/>
      <c r="R223" s="82">
        <v>30</v>
      </c>
      <c r="S223" s="76"/>
      <c r="T223" s="76"/>
      <c r="U223" s="76"/>
      <c r="V223" s="76"/>
      <c r="W223" s="77"/>
      <c r="X223" s="513"/>
      <c r="Y223" s="487"/>
      <c r="Z223" s="487"/>
      <c r="AA223" s="514"/>
      <c r="AB223" s="480"/>
      <c r="AC223" s="481"/>
      <c r="AD223" s="481"/>
      <c r="AE223" s="483"/>
      <c r="AF223" s="513"/>
      <c r="AG223" s="487"/>
      <c r="AH223" s="487"/>
      <c r="AI223" s="514"/>
      <c r="AJ223" s="496"/>
      <c r="AK223" s="494"/>
      <c r="AL223" s="494"/>
      <c r="AM223" s="516"/>
      <c r="AN223" s="493"/>
      <c r="AO223" s="494">
        <v>30</v>
      </c>
      <c r="AP223" s="494"/>
      <c r="AQ223" s="494"/>
    </row>
    <row r="224" spans="1:44" customFormat="1" ht="13.15" customHeight="1" x14ac:dyDescent="0.2">
      <c r="A224" s="148" t="s">
        <v>230</v>
      </c>
      <c r="B224" s="33" t="s">
        <v>61</v>
      </c>
      <c r="C224" s="249"/>
      <c r="D224" s="237">
        <v>30</v>
      </c>
      <c r="E224" s="146"/>
      <c r="F224" s="76"/>
      <c r="G224" s="76"/>
      <c r="H224" s="76"/>
      <c r="I224" s="76"/>
      <c r="J224" s="76"/>
      <c r="K224" s="76"/>
      <c r="L224" s="76"/>
      <c r="M224" s="76">
        <v>3</v>
      </c>
      <c r="N224" s="77"/>
      <c r="O224" s="222">
        <f t="shared" si="175"/>
        <v>3</v>
      </c>
      <c r="P224" s="79">
        <v>30</v>
      </c>
      <c r="Q224" s="82"/>
      <c r="R224" s="82"/>
      <c r="S224" s="76"/>
      <c r="T224" s="76"/>
      <c r="U224" s="76"/>
      <c r="V224" s="76"/>
      <c r="W224" s="77"/>
      <c r="X224" s="513"/>
      <c r="Y224" s="487"/>
      <c r="Z224" s="487"/>
      <c r="AA224" s="514"/>
      <c r="AB224" s="480"/>
      <c r="AC224" s="481"/>
      <c r="AD224" s="481"/>
      <c r="AE224" s="483"/>
      <c r="AF224" s="513"/>
      <c r="AG224" s="487"/>
      <c r="AH224" s="487"/>
      <c r="AI224" s="514"/>
      <c r="AJ224" s="496"/>
      <c r="AK224" s="494"/>
      <c r="AL224" s="494"/>
      <c r="AM224" s="516"/>
      <c r="AN224" s="493">
        <v>30</v>
      </c>
      <c r="AO224" s="494"/>
      <c r="AP224" s="494"/>
      <c r="AQ224" s="494"/>
    </row>
    <row r="225" spans="1:44" customFormat="1" ht="13.15" customHeight="1" x14ac:dyDescent="0.2">
      <c r="A225" s="148" t="s">
        <v>231</v>
      </c>
      <c r="B225" s="33" t="s">
        <v>62</v>
      </c>
      <c r="C225" s="44"/>
      <c r="D225" s="237">
        <v>30</v>
      </c>
      <c r="E225" s="146"/>
      <c r="F225" s="76"/>
      <c r="G225" s="76"/>
      <c r="H225" s="76"/>
      <c r="I225" s="76"/>
      <c r="J225" s="76"/>
      <c r="K225" s="76"/>
      <c r="L225" s="76"/>
      <c r="M225" s="76">
        <v>2</v>
      </c>
      <c r="N225" s="77"/>
      <c r="O225" s="222">
        <f t="shared" si="175"/>
        <v>2</v>
      </c>
      <c r="P225" s="79"/>
      <c r="Q225" s="82"/>
      <c r="R225" s="82">
        <v>30</v>
      </c>
      <c r="S225" s="76"/>
      <c r="T225" s="76"/>
      <c r="U225" s="76"/>
      <c r="V225" s="76"/>
      <c r="W225" s="77"/>
      <c r="X225" s="513"/>
      <c r="Y225" s="487"/>
      <c r="Z225" s="487"/>
      <c r="AA225" s="514"/>
      <c r="AB225" s="480"/>
      <c r="AC225" s="481"/>
      <c r="AD225" s="481"/>
      <c r="AE225" s="483"/>
      <c r="AF225" s="513"/>
      <c r="AG225" s="487"/>
      <c r="AH225" s="487"/>
      <c r="AI225" s="514"/>
      <c r="AJ225" s="496"/>
      <c r="AK225" s="494"/>
      <c r="AL225" s="494"/>
      <c r="AM225" s="516"/>
      <c r="AN225" s="493"/>
      <c r="AO225" s="494">
        <v>30</v>
      </c>
      <c r="AP225" s="494"/>
      <c r="AQ225" s="494"/>
    </row>
    <row r="226" spans="1:44" customFormat="1" ht="20.65" customHeight="1" x14ac:dyDescent="0.2">
      <c r="A226" s="199" t="s">
        <v>232</v>
      </c>
      <c r="B226" s="33"/>
      <c r="C226" s="44" t="s">
        <v>62</v>
      </c>
      <c r="D226" s="237">
        <v>15</v>
      </c>
      <c r="E226" s="146"/>
      <c r="F226" s="82"/>
      <c r="G226" s="82"/>
      <c r="H226" s="82"/>
      <c r="I226" s="82"/>
      <c r="J226" s="82"/>
      <c r="K226" s="82"/>
      <c r="L226" s="82"/>
      <c r="M226" s="82"/>
      <c r="N226" s="98">
        <v>1</v>
      </c>
      <c r="O226" s="222">
        <f t="shared" si="175"/>
        <v>1</v>
      </c>
      <c r="P226" s="79">
        <v>15</v>
      </c>
      <c r="Q226" s="82"/>
      <c r="R226" s="82"/>
      <c r="S226" s="76"/>
      <c r="T226" s="76"/>
      <c r="U226" s="76"/>
      <c r="V226" s="76"/>
      <c r="W226" s="77"/>
      <c r="X226" s="513"/>
      <c r="Y226" s="487"/>
      <c r="Z226" s="487"/>
      <c r="AA226" s="514"/>
      <c r="AB226" s="480"/>
      <c r="AC226" s="481"/>
      <c r="AD226" s="481"/>
      <c r="AE226" s="483"/>
      <c r="AF226" s="513"/>
      <c r="AG226" s="487"/>
      <c r="AH226" s="487"/>
      <c r="AI226" s="514"/>
      <c r="AJ226" s="496"/>
      <c r="AK226" s="494"/>
      <c r="AL226" s="494"/>
      <c r="AM226" s="516"/>
      <c r="AN226" s="493"/>
      <c r="AO226" s="494"/>
      <c r="AP226" s="494">
        <v>15</v>
      </c>
      <c r="AQ226" s="494"/>
    </row>
    <row r="227" spans="1:44" customFormat="1" ht="19.899999999999999" customHeight="1" thickBot="1" x14ac:dyDescent="0.25">
      <c r="A227" s="199" t="s">
        <v>233</v>
      </c>
      <c r="B227" s="33"/>
      <c r="C227" s="44" t="s">
        <v>62</v>
      </c>
      <c r="D227" s="237">
        <v>30</v>
      </c>
      <c r="E227" s="146"/>
      <c r="F227" s="105"/>
      <c r="G227" s="105"/>
      <c r="H227" s="105"/>
      <c r="I227" s="105"/>
      <c r="J227" s="105"/>
      <c r="K227" s="105"/>
      <c r="L227" s="105"/>
      <c r="M227" s="105"/>
      <c r="N227" s="299">
        <v>3</v>
      </c>
      <c r="O227" s="222">
        <f t="shared" si="175"/>
        <v>3</v>
      </c>
      <c r="P227" s="79"/>
      <c r="Q227" s="82"/>
      <c r="R227" s="82">
        <v>30</v>
      </c>
      <c r="S227" s="76"/>
      <c r="T227" s="76"/>
      <c r="U227" s="76"/>
      <c r="V227" s="76"/>
      <c r="W227" s="77"/>
      <c r="X227" s="513"/>
      <c r="Y227" s="487"/>
      <c r="Z227" s="487"/>
      <c r="AA227" s="514"/>
      <c r="AB227" s="480"/>
      <c r="AC227" s="481"/>
      <c r="AD227" s="481"/>
      <c r="AE227" s="483"/>
      <c r="AF227" s="513"/>
      <c r="AG227" s="487"/>
      <c r="AH227" s="487"/>
      <c r="AI227" s="514"/>
      <c r="AJ227" s="496"/>
      <c r="AK227" s="494"/>
      <c r="AL227" s="494"/>
      <c r="AM227" s="516"/>
      <c r="AN227" s="493"/>
      <c r="AO227" s="494"/>
      <c r="AP227" s="494"/>
      <c r="AQ227" s="494">
        <v>30</v>
      </c>
    </row>
    <row r="228" spans="1:44" customFormat="1" ht="22.15" customHeight="1" thickTop="1" thickBot="1" x14ac:dyDescent="0.25">
      <c r="A228" s="186" t="s">
        <v>115</v>
      </c>
      <c r="B228" s="22" t="s">
        <v>262</v>
      </c>
      <c r="C228" s="21" t="s">
        <v>121</v>
      </c>
      <c r="D228" s="235">
        <f>SUM(D213:D227)</f>
        <v>365</v>
      </c>
      <c r="E228" s="24">
        <f>SUM(E213:E227)</f>
        <v>0</v>
      </c>
      <c r="F228" s="22">
        <f t="shared" ref="F228:O228" si="176">SUM(F213:F227)</f>
        <v>0</v>
      </c>
      <c r="G228" s="22">
        <f t="shared" si="176"/>
        <v>0</v>
      </c>
      <c r="H228" s="22">
        <f t="shared" si="176"/>
        <v>0</v>
      </c>
      <c r="I228" s="22">
        <f t="shared" si="176"/>
        <v>0</v>
      </c>
      <c r="J228" s="22">
        <f t="shared" si="176"/>
        <v>0</v>
      </c>
      <c r="K228" s="22">
        <f t="shared" si="176"/>
        <v>7</v>
      </c>
      <c r="L228" s="22">
        <f t="shared" si="176"/>
        <v>6</v>
      </c>
      <c r="M228" s="22">
        <f t="shared" si="176"/>
        <v>13</v>
      </c>
      <c r="N228" s="21">
        <f t="shared" si="176"/>
        <v>4</v>
      </c>
      <c r="O228" s="171">
        <f t="shared" si="176"/>
        <v>30</v>
      </c>
      <c r="P228" s="83">
        <f t="shared" ref="P228:AQ228" si="177">SUM(P213:P227)</f>
        <v>140</v>
      </c>
      <c r="Q228" s="83">
        <f t="shared" si="177"/>
        <v>0</v>
      </c>
      <c r="R228" s="83">
        <f t="shared" si="177"/>
        <v>225</v>
      </c>
      <c r="S228" s="83">
        <f t="shared" si="177"/>
        <v>0</v>
      </c>
      <c r="T228" s="83">
        <f t="shared" si="177"/>
        <v>0</v>
      </c>
      <c r="U228" s="83">
        <f t="shared" si="177"/>
        <v>0</v>
      </c>
      <c r="V228" s="83">
        <f t="shared" si="177"/>
        <v>0</v>
      </c>
      <c r="W228" s="88">
        <f t="shared" si="177"/>
        <v>0</v>
      </c>
      <c r="X228" s="499">
        <f t="shared" si="177"/>
        <v>0</v>
      </c>
      <c r="Y228" s="497">
        <f t="shared" si="177"/>
        <v>0</v>
      </c>
      <c r="Z228" s="497">
        <f t="shared" si="177"/>
        <v>0</v>
      </c>
      <c r="AA228" s="500">
        <f t="shared" si="177"/>
        <v>0</v>
      </c>
      <c r="AB228" s="497">
        <f t="shared" si="177"/>
        <v>0</v>
      </c>
      <c r="AC228" s="497">
        <f t="shared" si="177"/>
        <v>0</v>
      </c>
      <c r="AD228" s="497">
        <f t="shared" si="177"/>
        <v>0</v>
      </c>
      <c r="AE228" s="498">
        <f t="shared" si="177"/>
        <v>0</v>
      </c>
      <c r="AF228" s="499">
        <f t="shared" si="177"/>
        <v>0</v>
      </c>
      <c r="AG228" s="497">
        <f t="shared" si="177"/>
        <v>0</v>
      </c>
      <c r="AH228" s="497">
        <f t="shared" si="177"/>
        <v>0</v>
      </c>
      <c r="AI228" s="500">
        <f t="shared" si="177"/>
        <v>0</v>
      </c>
      <c r="AJ228" s="499">
        <f t="shared" si="177"/>
        <v>20</v>
      </c>
      <c r="AK228" s="497">
        <f t="shared" si="177"/>
        <v>60</v>
      </c>
      <c r="AL228" s="497">
        <f t="shared" si="177"/>
        <v>30</v>
      </c>
      <c r="AM228" s="500">
        <f t="shared" si="177"/>
        <v>45</v>
      </c>
      <c r="AN228" s="497">
        <f t="shared" si="177"/>
        <v>75</v>
      </c>
      <c r="AO228" s="497">
        <f t="shared" si="177"/>
        <v>90</v>
      </c>
      <c r="AP228" s="497">
        <f t="shared" si="177"/>
        <v>15</v>
      </c>
      <c r="AQ228" s="497">
        <f t="shared" si="177"/>
        <v>30</v>
      </c>
      <c r="AR228" s="530"/>
    </row>
    <row r="229" spans="1:44" customFormat="1" ht="13.15" customHeight="1" thickTop="1" x14ac:dyDescent="0.2">
      <c r="A229" s="252" t="s">
        <v>103</v>
      </c>
      <c r="B229" s="108"/>
      <c r="C229" s="68"/>
      <c r="D229" s="237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237"/>
      <c r="P229" s="79"/>
      <c r="Q229" s="82"/>
      <c r="R229" s="82"/>
      <c r="S229" s="76"/>
      <c r="T229" s="76"/>
      <c r="U229" s="76"/>
      <c r="V229" s="76"/>
      <c r="W229" s="77"/>
      <c r="X229" s="513"/>
      <c r="Y229" s="487"/>
      <c r="Z229" s="487"/>
      <c r="AA229" s="514"/>
      <c r="AB229" s="480"/>
      <c r="AC229" s="481"/>
      <c r="AD229" s="481"/>
      <c r="AE229" s="483"/>
      <c r="AF229" s="513"/>
      <c r="AG229" s="487"/>
      <c r="AH229" s="487"/>
      <c r="AI229" s="514"/>
      <c r="AJ229" s="487"/>
      <c r="AK229" s="487"/>
      <c r="AL229" s="494"/>
      <c r="AM229" s="516"/>
      <c r="AN229" s="493"/>
      <c r="AO229" s="494"/>
      <c r="AP229" s="494"/>
      <c r="AQ229" s="494"/>
    </row>
    <row r="230" spans="1:44" customFormat="1" ht="13.15" customHeight="1" x14ac:dyDescent="0.2">
      <c r="A230" s="181" t="s">
        <v>298</v>
      </c>
      <c r="B230" s="108" t="s">
        <v>62</v>
      </c>
      <c r="C230" s="68"/>
      <c r="D230" s="237">
        <v>60</v>
      </c>
      <c r="E230" s="94"/>
      <c r="F230" s="76"/>
      <c r="G230" s="76"/>
      <c r="H230" s="76"/>
      <c r="I230" s="76"/>
      <c r="J230" s="76"/>
      <c r="K230" s="76"/>
      <c r="L230" s="76">
        <v>3</v>
      </c>
      <c r="M230" s="76"/>
      <c r="N230" s="77"/>
      <c r="O230" s="262">
        <f t="shared" ref="O230:O231" si="178">SUM(E230:N230)</f>
        <v>3</v>
      </c>
      <c r="P230" s="79"/>
      <c r="Q230" s="82"/>
      <c r="R230" s="82"/>
      <c r="S230" s="76"/>
      <c r="T230" s="76"/>
      <c r="U230" s="76"/>
      <c r="V230" s="76"/>
      <c r="W230" s="77">
        <v>60</v>
      </c>
      <c r="X230" s="513"/>
      <c r="Y230" s="487"/>
      <c r="Z230" s="487"/>
      <c r="AA230" s="514"/>
      <c r="AB230" s="480"/>
      <c r="AC230" s="481"/>
      <c r="AD230" s="481"/>
      <c r="AE230" s="483"/>
      <c r="AF230" s="513"/>
      <c r="AG230" s="487"/>
      <c r="AH230" s="487"/>
      <c r="AI230" s="514"/>
      <c r="AJ230" s="517"/>
      <c r="AK230" s="518"/>
      <c r="AL230" s="494">
        <v>60</v>
      </c>
      <c r="AM230" s="516"/>
      <c r="AN230" s="493"/>
      <c r="AO230" s="494"/>
      <c r="AP230" s="494"/>
      <c r="AQ230" s="494"/>
    </row>
    <row r="231" spans="1:44" s="3" customFormat="1" ht="13.15" customHeight="1" thickBot="1" x14ac:dyDescent="0.25">
      <c r="A231" s="148" t="s">
        <v>299</v>
      </c>
      <c r="B231" s="32"/>
      <c r="C231" s="34" t="s">
        <v>62</v>
      </c>
      <c r="D231" s="236">
        <v>60</v>
      </c>
      <c r="E231" s="295"/>
      <c r="F231" s="295"/>
      <c r="G231" s="295"/>
      <c r="H231" s="295"/>
      <c r="I231" s="295"/>
      <c r="J231" s="295"/>
      <c r="K231" s="295"/>
      <c r="L231" s="295"/>
      <c r="M231" s="295">
        <v>3</v>
      </c>
      <c r="N231" s="334"/>
      <c r="O231" s="222">
        <f t="shared" si="178"/>
        <v>3</v>
      </c>
      <c r="P231" s="74"/>
      <c r="Q231" s="76"/>
      <c r="R231" s="76"/>
      <c r="S231" s="76"/>
      <c r="T231" s="76"/>
      <c r="U231" s="76"/>
      <c r="V231" s="76"/>
      <c r="W231" s="77">
        <v>60</v>
      </c>
      <c r="X231" s="513"/>
      <c r="Y231" s="487"/>
      <c r="Z231" s="487"/>
      <c r="AA231" s="514"/>
      <c r="AB231" s="480"/>
      <c r="AC231" s="481"/>
      <c r="AD231" s="481"/>
      <c r="AE231" s="483"/>
      <c r="AF231" s="513"/>
      <c r="AG231" s="487"/>
      <c r="AH231" s="487"/>
      <c r="AI231" s="514"/>
      <c r="AJ231" s="496"/>
      <c r="AK231" s="494"/>
      <c r="AL231" s="494"/>
      <c r="AM231" s="516"/>
      <c r="AN231" s="493">
        <v>60</v>
      </c>
      <c r="AO231" s="494"/>
      <c r="AP231" s="494"/>
      <c r="AQ231" s="494"/>
    </row>
    <row r="232" spans="1:44" customFormat="1" ht="19.899999999999999" customHeight="1" thickTop="1" thickBot="1" x14ac:dyDescent="0.25">
      <c r="A232" s="186" t="s">
        <v>115</v>
      </c>
      <c r="B232" s="22" t="s">
        <v>120</v>
      </c>
      <c r="C232" s="21" t="s">
        <v>120</v>
      </c>
      <c r="D232" s="235">
        <f>SUM(D230:D231)</f>
        <v>120</v>
      </c>
      <c r="E232" s="24">
        <f>SUM(E230:E231)</f>
        <v>0</v>
      </c>
      <c r="F232" s="22">
        <f>SUM(F230:F231)</f>
        <v>0</v>
      </c>
      <c r="G232" s="22">
        <f t="shared" ref="G232:M232" si="179">SUM(G230:G231)</f>
        <v>0</v>
      </c>
      <c r="H232" s="22">
        <f t="shared" si="179"/>
        <v>0</v>
      </c>
      <c r="I232" s="22">
        <f t="shared" si="179"/>
        <v>0</v>
      </c>
      <c r="J232" s="22">
        <f t="shared" si="179"/>
        <v>0</v>
      </c>
      <c r="K232" s="22">
        <f t="shared" si="179"/>
        <v>0</v>
      </c>
      <c r="L232" s="22">
        <f t="shared" si="179"/>
        <v>3</v>
      </c>
      <c r="M232" s="22">
        <f t="shared" si="179"/>
        <v>3</v>
      </c>
      <c r="N232" s="21">
        <f t="shared" ref="N232" si="180">SUM(N231)</f>
        <v>0</v>
      </c>
      <c r="O232" s="123">
        <f>SUM(O230:O231)</f>
        <v>6</v>
      </c>
      <c r="P232" s="258">
        <f t="shared" ref="P232" si="181">SUM(P231)</f>
        <v>0</v>
      </c>
      <c r="Q232" s="22">
        <f t="shared" ref="Q232:V232" si="182">SUM(Q230:Q231)</f>
        <v>0</v>
      </c>
      <c r="R232" s="22">
        <f t="shared" si="182"/>
        <v>0</v>
      </c>
      <c r="S232" s="22">
        <f t="shared" si="182"/>
        <v>0</v>
      </c>
      <c r="T232" s="22">
        <f t="shared" si="182"/>
        <v>0</v>
      </c>
      <c r="U232" s="22">
        <f t="shared" si="182"/>
        <v>0</v>
      </c>
      <c r="V232" s="22">
        <f t="shared" si="182"/>
        <v>0</v>
      </c>
      <c r="W232" s="21">
        <f>SUM(W230:W231)</f>
        <v>120</v>
      </c>
      <c r="X232" s="400">
        <f t="shared" ref="X232:AQ232" si="183">SUM(X230:X231)</f>
        <v>0</v>
      </c>
      <c r="Y232" s="401">
        <f t="shared" si="183"/>
        <v>0</v>
      </c>
      <c r="Z232" s="401">
        <f t="shared" si="183"/>
        <v>0</v>
      </c>
      <c r="AA232" s="402">
        <f t="shared" si="183"/>
        <v>0</v>
      </c>
      <c r="AB232" s="403">
        <f t="shared" si="183"/>
        <v>0</v>
      </c>
      <c r="AC232" s="401">
        <f t="shared" si="183"/>
        <v>0</v>
      </c>
      <c r="AD232" s="401">
        <f t="shared" si="183"/>
        <v>0</v>
      </c>
      <c r="AE232" s="404">
        <f t="shared" si="183"/>
        <v>0</v>
      </c>
      <c r="AF232" s="400">
        <f t="shared" si="183"/>
        <v>0</v>
      </c>
      <c r="AG232" s="401">
        <f t="shared" si="183"/>
        <v>0</v>
      </c>
      <c r="AH232" s="401">
        <f t="shared" si="183"/>
        <v>0</v>
      </c>
      <c r="AI232" s="402">
        <f t="shared" si="183"/>
        <v>0</v>
      </c>
      <c r="AJ232" s="403">
        <f t="shared" si="183"/>
        <v>0</v>
      </c>
      <c r="AK232" s="401">
        <f t="shared" si="183"/>
        <v>0</v>
      </c>
      <c r="AL232" s="401">
        <f t="shared" si="183"/>
        <v>60</v>
      </c>
      <c r="AM232" s="404">
        <f t="shared" si="183"/>
        <v>0</v>
      </c>
      <c r="AN232" s="400">
        <f t="shared" si="183"/>
        <v>60</v>
      </c>
      <c r="AO232" s="401">
        <f t="shared" si="183"/>
        <v>0</v>
      </c>
      <c r="AP232" s="401">
        <f t="shared" si="183"/>
        <v>0</v>
      </c>
      <c r="AQ232" s="401">
        <f t="shared" si="183"/>
        <v>0</v>
      </c>
    </row>
    <row r="233" spans="1:44" customFormat="1" ht="22.15" customHeight="1" thickTop="1" thickBot="1" x14ac:dyDescent="0.25">
      <c r="A233" s="350" t="s">
        <v>142</v>
      </c>
      <c r="B233" s="213" t="s">
        <v>263</v>
      </c>
      <c r="C233" s="55" t="s">
        <v>264</v>
      </c>
      <c r="D233" s="238">
        <f>SUM(D211,D228,D232)</f>
        <v>920</v>
      </c>
      <c r="E233" s="97">
        <f t="shared" ref="E233:W233" si="184">SUM(E211,E228,E232)</f>
        <v>0</v>
      </c>
      <c r="F233" s="97">
        <f t="shared" si="184"/>
        <v>0</v>
      </c>
      <c r="G233" s="97">
        <f t="shared" si="184"/>
        <v>0</v>
      </c>
      <c r="H233" s="97">
        <f t="shared" si="184"/>
        <v>0</v>
      </c>
      <c r="I233" s="97">
        <f t="shared" si="184"/>
        <v>0</v>
      </c>
      <c r="J233" s="97">
        <f t="shared" si="184"/>
        <v>0</v>
      </c>
      <c r="K233" s="97">
        <f t="shared" si="184"/>
        <v>18</v>
      </c>
      <c r="L233" s="97">
        <f t="shared" si="184"/>
        <v>22</v>
      </c>
      <c r="M233" s="97">
        <f t="shared" si="184"/>
        <v>25</v>
      </c>
      <c r="N233" s="332">
        <f t="shared" si="184"/>
        <v>21</v>
      </c>
      <c r="O233" s="235">
        <f t="shared" si="184"/>
        <v>86</v>
      </c>
      <c r="P233" s="97">
        <f t="shared" si="184"/>
        <v>275</v>
      </c>
      <c r="Q233" s="97">
        <f t="shared" si="184"/>
        <v>60</v>
      </c>
      <c r="R233" s="97">
        <f t="shared" si="184"/>
        <v>345</v>
      </c>
      <c r="S233" s="97">
        <f t="shared" si="184"/>
        <v>0</v>
      </c>
      <c r="T233" s="97">
        <f t="shared" si="184"/>
        <v>0</v>
      </c>
      <c r="U233" s="97">
        <f t="shared" si="184"/>
        <v>0</v>
      </c>
      <c r="V233" s="97">
        <f t="shared" si="184"/>
        <v>120</v>
      </c>
      <c r="W233" s="97">
        <f t="shared" si="184"/>
        <v>120</v>
      </c>
      <c r="X233" s="601">
        <f>SUM(X211,X228,X232,Y211,Y228,Y232)</f>
        <v>0</v>
      </c>
      <c r="Y233" s="600"/>
      <c r="Z233" s="600">
        <f t="shared" ref="Z233" si="185">SUM(Z211,Z228,Z232,AA211,AA228,AA232)</f>
        <v>0</v>
      </c>
      <c r="AA233" s="619"/>
      <c r="AB233" s="601">
        <f t="shared" ref="AB233" si="186">SUM(AB211,AB228,AB232,AC211,AC228,AC232)</f>
        <v>0</v>
      </c>
      <c r="AC233" s="600"/>
      <c r="AD233" s="600">
        <f t="shared" ref="AD233" si="187">SUM(AD211,AD228,AD232,AE211,AE228,AE232)</f>
        <v>0</v>
      </c>
      <c r="AE233" s="619"/>
      <c r="AF233" s="601">
        <f t="shared" ref="AF233" si="188">SUM(AF211,AF228,AF232,AG211,AG228,AG232)</f>
        <v>0</v>
      </c>
      <c r="AG233" s="600"/>
      <c r="AH233" s="600">
        <f t="shared" ref="AH233" si="189">SUM(AH211,AH228,AH232,AI211,AI228,AI232)</f>
        <v>0</v>
      </c>
      <c r="AI233" s="619"/>
      <c r="AJ233" s="601">
        <f t="shared" ref="AJ233" si="190">SUM(AJ211,AJ228,AJ232,AK211,AK228,AK232)</f>
        <v>170</v>
      </c>
      <c r="AK233" s="600"/>
      <c r="AL233" s="600">
        <f t="shared" ref="AL233" si="191">SUM(AL211,AL228,AL232,AM211,AM228,AM232)</f>
        <v>255</v>
      </c>
      <c r="AM233" s="619"/>
      <c r="AN233" s="601">
        <f t="shared" ref="AN233" si="192">SUM(AN211,AN228,AN232,AO211,AO228,AO232)</f>
        <v>300</v>
      </c>
      <c r="AO233" s="600"/>
      <c r="AP233" s="600">
        <f t="shared" ref="AP233" si="193">SUM(AP211,AP228,AP232,AQ211,AQ228,AQ232)</f>
        <v>195</v>
      </c>
      <c r="AQ233" s="600"/>
    </row>
    <row r="234" spans="1:44" customFormat="1" ht="19.899999999999999" customHeight="1" thickTop="1" thickBot="1" x14ac:dyDescent="0.25">
      <c r="A234" s="352" t="s">
        <v>45</v>
      </c>
      <c r="B234" s="95">
        <v>5</v>
      </c>
      <c r="C234" s="220">
        <v>3</v>
      </c>
      <c r="D234" s="231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231"/>
      <c r="P234" s="102"/>
      <c r="Q234" s="102"/>
      <c r="R234" s="102"/>
      <c r="S234" s="102"/>
      <c r="T234" s="102"/>
      <c r="U234" s="102"/>
      <c r="V234" s="102"/>
      <c r="W234" s="102"/>
      <c r="X234" s="519"/>
      <c r="Y234" s="478"/>
      <c r="Z234" s="613"/>
      <c r="AA234" s="614"/>
      <c r="AB234" s="615"/>
      <c r="AC234" s="615"/>
      <c r="AD234" s="616"/>
      <c r="AE234" s="616"/>
      <c r="AF234" s="615"/>
      <c r="AG234" s="615"/>
      <c r="AH234" s="613"/>
      <c r="AI234" s="613"/>
      <c r="AJ234" s="601">
        <v>3</v>
      </c>
      <c r="AK234" s="601"/>
      <c r="AL234" s="616">
        <v>2</v>
      </c>
      <c r="AM234" s="616"/>
      <c r="AN234" s="601">
        <v>2</v>
      </c>
      <c r="AO234" s="601"/>
      <c r="AP234" s="602">
        <v>1</v>
      </c>
      <c r="AQ234" s="602"/>
    </row>
    <row r="235" spans="1:44" s="3" customFormat="1" ht="21.6" customHeight="1" thickTop="1" thickBot="1" x14ac:dyDescent="0.25">
      <c r="A235" s="710" t="s">
        <v>104</v>
      </c>
      <c r="B235" s="711" t="s">
        <v>2</v>
      </c>
      <c r="C235" s="712"/>
      <c r="D235" s="713" t="s">
        <v>3</v>
      </c>
      <c r="E235" s="628" t="s">
        <v>122</v>
      </c>
      <c r="F235" s="629"/>
      <c r="G235" s="629"/>
      <c r="H235" s="629"/>
      <c r="I235" s="629"/>
      <c r="J235" s="629"/>
      <c r="K235" s="629"/>
      <c r="L235" s="629"/>
      <c r="M235" s="629"/>
      <c r="N235" s="630"/>
      <c r="O235" s="714" t="s">
        <v>4</v>
      </c>
      <c r="P235" s="715" t="s">
        <v>5</v>
      </c>
      <c r="Q235" s="715"/>
      <c r="R235" s="715"/>
      <c r="S235" s="715"/>
      <c r="T235" s="715"/>
      <c r="U235" s="715"/>
      <c r="V235" s="715"/>
      <c r="W235" s="715"/>
      <c r="X235" s="603" t="s">
        <v>309</v>
      </c>
      <c r="Y235" s="603"/>
      <c r="Z235" s="603"/>
      <c r="AA235" s="603"/>
      <c r="AB235" s="657" t="s">
        <v>310</v>
      </c>
      <c r="AC235" s="657"/>
      <c r="AD235" s="657"/>
      <c r="AE235" s="657"/>
      <c r="AF235" s="658" t="s">
        <v>311</v>
      </c>
      <c r="AG235" s="658"/>
      <c r="AH235" s="658"/>
      <c r="AI235" s="658"/>
      <c r="AJ235" s="605" t="s">
        <v>312</v>
      </c>
      <c r="AK235" s="605"/>
      <c r="AL235" s="605"/>
      <c r="AM235" s="605"/>
      <c r="AN235" s="597" t="s">
        <v>313</v>
      </c>
      <c r="AO235" s="597"/>
      <c r="AP235" s="597"/>
      <c r="AQ235" s="597"/>
    </row>
    <row r="236" spans="1:44" customFormat="1" ht="13.15" customHeight="1" thickTop="1" thickBot="1" x14ac:dyDescent="0.25">
      <c r="A236" s="710"/>
      <c r="B236" s="695" t="s">
        <v>6</v>
      </c>
      <c r="C236" s="696" t="s">
        <v>7</v>
      </c>
      <c r="D236" s="713"/>
      <c r="E236" s="631" t="s">
        <v>133</v>
      </c>
      <c r="F236" s="633" t="s">
        <v>124</v>
      </c>
      <c r="G236" s="633" t="s">
        <v>125</v>
      </c>
      <c r="H236" s="633" t="s">
        <v>126</v>
      </c>
      <c r="I236" s="633" t="s">
        <v>127</v>
      </c>
      <c r="J236" s="633" t="s">
        <v>128</v>
      </c>
      <c r="K236" s="633" t="s">
        <v>129</v>
      </c>
      <c r="L236" s="633" t="s">
        <v>130</v>
      </c>
      <c r="M236" s="633" t="s">
        <v>131</v>
      </c>
      <c r="N236" s="701" t="s">
        <v>132</v>
      </c>
      <c r="O236" s="714"/>
      <c r="P236" s="697" t="s">
        <v>8</v>
      </c>
      <c r="Q236" s="698" t="s">
        <v>9</v>
      </c>
      <c r="R236" s="699" t="s">
        <v>10</v>
      </c>
      <c r="S236" s="699"/>
      <c r="T236" s="699"/>
      <c r="U236" s="698" t="s">
        <v>11</v>
      </c>
      <c r="V236" s="698" t="s">
        <v>12</v>
      </c>
      <c r="W236" s="700" t="s">
        <v>13</v>
      </c>
      <c r="X236" s="659" t="s">
        <v>14</v>
      </c>
      <c r="Y236" s="659"/>
      <c r="Z236" s="604" t="s">
        <v>15</v>
      </c>
      <c r="AA236" s="604"/>
      <c r="AB236" s="659" t="s">
        <v>16</v>
      </c>
      <c r="AC236" s="659"/>
      <c r="AD236" s="604" t="s">
        <v>17</v>
      </c>
      <c r="AE236" s="604"/>
      <c r="AF236" s="659" t="s">
        <v>18</v>
      </c>
      <c r="AG236" s="659"/>
      <c r="AH236" s="660" t="s">
        <v>19</v>
      </c>
      <c r="AI236" s="660"/>
      <c r="AJ236" s="598" t="s">
        <v>20</v>
      </c>
      <c r="AK236" s="598"/>
      <c r="AL236" s="627" t="s">
        <v>21</v>
      </c>
      <c r="AM236" s="627"/>
      <c r="AN236" s="598" t="s">
        <v>22</v>
      </c>
      <c r="AO236" s="598"/>
      <c r="AP236" s="599" t="s">
        <v>23</v>
      </c>
      <c r="AQ236" s="599"/>
    </row>
    <row r="237" spans="1:44" s="87" customFormat="1" ht="13.15" customHeight="1" thickTop="1" thickBot="1" x14ac:dyDescent="0.25">
      <c r="A237" s="710"/>
      <c r="B237" s="695"/>
      <c r="C237" s="696"/>
      <c r="D237" s="713"/>
      <c r="E237" s="632"/>
      <c r="F237" s="634"/>
      <c r="G237" s="634"/>
      <c r="H237" s="634"/>
      <c r="I237" s="634"/>
      <c r="J237" s="634"/>
      <c r="K237" s="634"/>
      <c r="L237" s="634"/>
      <c r="M237" s="634"/>
      <c r="N237" s="702"/>
      <c r="O237" s="714"/>
      <c r="P237" s="697"/>
      <c r="Q237" s="698"/>
      <c r="R237" s="125" t="s">
        <v>24</v>
      </c>
      <c r="S237" s="125" t="s">
        <v>8</v>
      </c>
      <c r="T237" s="125" t="s">
        <v>11</v>
      </c>
      <c r="U237" s="698"/>
      <c r="V237" s="698"/>
      <c r="W237" s="700"/>
      <c r="X237" s="124" t="s">
        <v>25</v>
      </c>
      <c r="Y237" s="125" t="s">
        <v>10</v>
      </c>
      <c r="Z237" s="125" t="s">
        <v>25</v>
      </c>
      <c r="AA237" s="126" t="s">
        <v>10</v>
      </c>
      <c r="AB237" s="124" t="s">
        <v>25</v>
      </c>
      <c r="AC237" s="125" t="s">
        <v>10</v>
      </c>
      <c r="AD237" s="125" t="s">
        <v>25</v>
      </c>
      <c r="AE237" s="126" t="s">
        <v>10</v>
      </c>
      <c r="AF237" s="124" t="s">
        <v>25</v>
      </c>
      <c r="AG237" s="125" t="s">
        <v>10</v>
      </c>
      <c r="AH237" s="125" t="s">
        <v>25</v>
      </c>
      <c r="AI237" s="114" t="s">
        <v>10</v>
      </c>
      <c r="AJ237" s="136" t="s">
        <v>25</v>
      </c>
      <c r="AK237" s="137" t="s">
        <v>10</v>
      </c>
      <c r="AL237" s="138" t="s">
        <v>25</v>
      </c>
      <c r="AM237" s="139" t="s">
        <v>10</v>
      </c>
      <c r="AN237" s="140" t="s">
        <v>25</v>
      </c>
      <c r="AO237" s="137" t="s">
        <v>10</v>
      </c>
      <c r="AP237" s="138" t="s">
        <v>25</v>
      </c>
      <c r="AQ237" s="138" t="s">
        <v>10</v>
      </c>
    </row>
    <row r="238" spans="1:44" customFormat="1" ht="13.15" customHeight="1" thickTop="1" x14ac:dyDescent="0.2">
      <c r="A238" s="242" t="s">
        <v>105</v>
      </c>
      <c r="B238" s="107"/>
      <c r="C238" s="72"/>
      <c r="D238" s="240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240"/>
      <c r="P238" s="74"/>
      <c r="Q238" s="76"/>
      <c r="R238" s="76"/>
      <c r="S238" s="98"/>
      <c r="T238" s="82"/>
      <c r="U238" s="98"/>
      <c r="V238" s="82"/>
      <c r="W238" s="80"/>
      <c r="X238" s="488"/>
      <c r="Y238" s="489"/>
      <c r="Z238" s="489"/>
      <c r="AA238" s="490"/>
      <c r="AB238" s="488"/>
      <c r="AC238" s="489"/>
      <c r="AD238" s="489"/>
      <c r="AE238" s="490"/>
      <c r="AF238" s="488"/>
      <c r="AG238" s="489"/>
      <c r="AH238" s="489"/>
      <c r="AI238" s="491"/>
      <c r="AJ238" s="496"/>
      <c r="AK238" s="493"/>
      <c r="AL238" s="449"/>
      <c r="AM238" s="520"/>
      <c r="AN238" s="493"/>
      <c r="AO238" s="493"/>
      <c r="AP238" s="449"/>
      <c r="AQ238" s="492"/>
    </row>
    <row r="239" spans="1:44" customFormat="1" ht="13.15" customHeight="1" x14ac:dyDescent="0.2">
      <c r="A239" s="243" t="s">
        <v>234</v>
      </c>
      <c r="B239" s="107" t="s">
        <v>61</v>
      </c>
      <c r="C239" s="72"/>
      <c r="D239" s="236">
        <v>30</v>
      </c>
      <c r="E239" s="94"/>
      <c r="F239" s="76"/>
      <c r="G239" s="76"/>
      <c r="H239" s="76"/>
      <c r="I239" s="76"/>
      <c r="J239" s="76"/>
      <c r="K239" s="76">
        <v>3</v>
      </c>
      <c r="L239" s="76"/>
      <c r="M239" s="76"/>
      <c r="N239" s="77"/>
      <c r="O239" s="236">
        <f>SUM(E239:N239)</f>
        <v>3</v>
      </c>
      <c r="P239" s="74">
        <v>30</v>
      </c>
      <c r="Q239" s="76"/>
      <c r="R239" s="76"/>
      <c r="S239" s="98"/>
      <c r="T239" s="82"/>
      <c r="U239" s="98"/>
      <c r="V239" s="82"/>
      <c r="W239" s="80"/>
      <c r="X239" s="488"/>
      <c r="Y239" s="489"/>
      <c r="Z239" s="489"/>
      <c r="AA239" s="490"/>
      <c r="AB239" s="488"/>
      <c r="AC239" s="489"/>
      <c r="AD239" s="489"/>
      <c r="AE239" s="490"/>
      <c r="AF239" s="488"/>
      <c r="AG239" s="489"/>
      <c r="AH239" s="489"/>
      <c r="AI239" s="491"/>
      <c r="AJ239" s="496">
        <v>30</v>
      </c>
      <c r="AK239" s="493"/>
      <c r="AL239" s="449"/>
      <c r="AM239" s="520"/>
      <c r="AN239" s="493"/>
      <c r="AO239" s="493"/>
      <c r="AP239" s="449"/>
      <c r="AQ239" s="492"/>
    </row>
    <row r="240" spans="1:44" customFormat="1" ht="13.15" customHeight="1" x14ac:dyDescent="0.2">
      <c r="A240" s="182" t="s">
        <v>235</v>
      </c>
      <c r="B240" s="294" t="s">
        <v>62</v>
      </c>
      <c r="C240" s="92"/>
      <c r="D240" s="240">
        <v>30</v>
      </c>
      <c r="E240" s="91"/>
      <c r="F240" s="91"/>
      <c r="G240" s="91"/>
      <c r="H240" s="91"/>
      <c r="I240" s="91"/>
      <c r="J240" s="91"/>
      <c r="K240" s="91">
        <v>2</v>
      </c>
      <c r="L240" s="91"/>
      <c r="M240" s="91"/>
      <c r="N240" s="311"/>
      <c r="O240" s="236">
        <f t="shared" ref="O240:O253" si="194">SUM(E240:N240)</f>
        <v>2</v>
      </c>
      <c r="P240" s="74"/>
      <c r="Q240" s="76"/>
      <c r="R240" s="76">
        <v>30</v>
      </c>
      <c r="S240" s="82"/>
      <c r="T240" s="82"/>
      <c r="U240" s="82"/>
      <c r="V240" s="82"/>
      <c r="W240" s="80"/>
      <c r="X240" s="488"/>
      <c r="Y240" s="489"/>
      <c r="Z240" s="489"/>
      <c r="AA240" s="490"/>
      <c r="AB240" s="488"/>
      <c r="AC240" s="489"/>
      <c r="AD240" s="489"/>
      <c r="AE240" s="490"/>
      <c r="AF240" s="488"/>
      <c r="AG240" s="489"/>
      <c r="AH240" s="489"/>
      <c r="AI240" s="491"/>
      <c r="AJ240" s="496"/>
      <c r="AK240" s="494">
        <v>30</v>
      </c>
      <c r="AL240" s="449"/>
      <c r="AM240" s="448"/>
      <c r="AN240" s="493"/>
      <c r="AO240" s="494"/>
      <c r="AP240" s="449"/>
      <c r="AQ240" s="449"/>
    </row>
    <row r="241" spans="1:44" customFormat="1" ht="13.15" customHeight="1" x14ac:dyDescent="0.2">
      <c r="A241" s="148" t="s">
        <v>55</v>
      </c>
      <c r="B241" s="107" t="s">
        <v>61</v>
      </c>
      <c r="C241" s="72"/>
      <c r="D241" s="240">
        <v>30</v>
      </c>
      <c r="E241" s="76"/>
      <c r="F241" s="76"/>
      <c r="G241" s="76"/>
      <c r="H241" s="76"/>
      <c r="I241" s="76"/>
      <c r="J241" s="76"/>
      <c r="K241" s="76">
        <v>3</v>
      </c>
      <c r="L241" s="76"/>
      <c r="M241" s="76"/>
      <c r="N241" s="77"/>
      <c r="O241" s="236">
        <f t="shared" si="194"/>
        <v>3</v>
      </c>
      <c r="P241" s="74">
        <v>30</v>
      </c>
      <c r="Q241" s="76"/>
      <c r="R241" s="76"/>
      <c r="S241" s="98"/>
      <c r="T241" s="82"/>
      <c r="U241" s="98"/>
      <c r="V241" s="82"/>
      <c r="W241" s="80"/>
      <c r="X241" s="488"/>
      <c r="Y241" s="489"/>
      <c r="Z241" s="489"/>
      <c r="AA241" s="490"/>
      <c r="AB241" s="488"/>
      <c r="AC241" s="489"/>
      <c r="AD241" s="489"/>
      <c r="AE241" s="490"/>
      <c r="AF241" s="488"/>
      <c r="AG241" s="489"/>
      <c r="AH241" s="489"/>
      <c r="AI241" s="491"/>
      <c r="AJ241" s="496">
        <v>30</v>
      </c>
      <c r="AK241" s="493"/>
      <c r="AL241" s="449"/>
      <c r="AM241" s="520"/>
      <c r="AN241" s="493"/>
      <c r="AO241" s="493"/>
      <c r="AP241" s="449"/>
      <c r="AQ241" s="492"/>
    </row>
    <row r="242" spans="1:44" customFormat="1" ht="13.15" customHeight="1" x14ac:dyDescent="0.2">
      <c r="A242" s="148" t="s">
        <v>236</v>
      </c>
      <c r="B242" s="107"/>
      <c r="C242" s="72" t="s">
        <v>62</v>
      </c>
      <c r="D242" s="240">
        <v>30</v>
      </c>
      <c r="E242" s="76"/>
      <c r="F242" s="76"/>
      <c r="G242" s="76"/>
      <c r="H242" s="76"/>
      <c r="I242" s="76"/>
      <c r="J242" s="76"/>
      <c r="K242" s="76"/>
      <c r="L242" s="76">
        <v>3</v>
      </c>
      <c r="M242" s="76"/>
      <c r="N242" s="77"/>
      <c r="O242" s="236">
        <f t="shared" si="194"/>
        <v>3</v>
      </c>
      <c r="P242" s="74">
        <v>30</v>
      </c>
      <c r="Q242" s="76"/>
      <c r="R242" s="76"/>
      <c r="S242" s="98"/>
      <c r="T242" s="82"/>
      <c r="U242" s="98"/>
      <c r="V242" s="82"/>
      <c r="W242" s="80"/>
      <c r="X242" s="488"/>
      <c r="Y242" s="489"/>
      <c r="Z242" s="489"/>
      <c r="AA242" s="490"/>
      <c r="AB242" s="488"/>
      <c r="AC242" s="489"/>
      <c r="AD242" s="489"/>
      <c r="AE242" s="490"/>
      <c r="AF242" s="488"/>
      <c r="AG242" s="489"/>
      <c r="AH242" s="489"/>
      <c r="AI242" s="491"/>
      <c r="AJ242" s="496"/>
      <c r="AK242" s="493"/>
      <c r="AL242" s="449">
        <v>30</v>
      </c>
      <c r="AM242" s="520"/>
      <c r="AN242" s="493"/>
      <c r="AO242" s="493"/>
      <c r="AP242" s="449"/>
      <c r="AQ242" s="492"/>
    </row>
    <row r="243" spans="1:44" customFormat="1" ht="13.15" customHeight="1" x14ac:dyDescent="0.2">
      <c r="A243" s="243" t="s">
        <v>237</v>
      </c>
      <c r="B243" s="107"/>
      <c r="C243" s="72" t="s">
        <v>62</v>
      </c>
      <c r="D243" s="240">
        <v>30</v>
      </c>
      <c r="E243" s="76"/>
      <c r="F243" s="76"/>
      <c r="G243" s="76"/>
      <c r="H243" s="76"/>
      <c r="I243" s="76"/>
      <c r="J243" s="76"/>
      <c r="K243" s="76"/>
      <c r="L243" s="76">
        <v>2</v>
      </c>
      <c r="M243" s="76"/>
      <c r="N243" s="77"/>
      <c r="O243" s="236">
        <f t="shared" si="194"/>
        <v>2</v>
      </c>
      <c r="P243" s="74"/>
      <c r="Q243" s="76"/>
      <c r="R243" s="76">
        <v>30</v>
      </c>
      <c r="S243" s="98"/>
      <c r="T243" s="82"/>
      <c r="U243" s="98"/>
      <c r="V243" s="82"/>
      <c r="W243" s="80"/>
      <c r="X243" s="488"/>
      <c r="Y243" s="489"/>
      <c r="Z243" s="489"/>
      <c r="AA243" s="490"/>
      <c r="AB243" s="488"/>
      <c r="AC243" s="489"/>
      <c r="AD243" s="489"/>
      <c r="AE243" s="490"/>
      <c r="AF243" s="488"/>
      <c r="AG243" s="489"/>
      <c r="AH243" s="489"/>
      <c r="AI243" s="491"/>
      <c r="AJ243" s="496"/>
      <c r="AK243" s="493"/>
      <c r="AL243" s="449"/>
      <c r="AM243" s="520">
        <v>30</v>
      </c>
      <c r="AN243" s="493"/>
      <c r="AO243" s="493"/>
      <c r="AP243" s="449"/>
      <c r="AQ243" s="492"/>
    </row>
    <row r="244" spans="1:44" customFormat="1" ht="13.15" customHeight="1" x14ac:dyDescent="0.2">
      <c r="A244" s="244" t="s">
        <v>203</v>
      </c>
      <c r="B244" s="248"/>
      <c r="C244" s="72" t="s">
        <v>153</v>
      </c>
      <c r="D244" s="240">
        <v>30</v>
      </c>
      <c r="E244" s="76"/>
      <c r="F244" s="76"/>
      <c r="G244" s="76"/>
      <c r="H244" s="76"/>
      <c r="I244" s="76"/>
      <c r="J244" s="76"/>
      <c r="K244" s="76"/>
      <c r="L244" s="76">
        <v>3</v>
      </c>
      <c r="M244" s="76"/>
      <c r="N244" s="77"/>
      <c r="O244" s="236">
        <f t="shared" si="194"/>
        <v>3</v>
      </c>
      <c r="P244" s="79">
        <v>30</v>
      </c>
      <c r="Q244" s="82"/>
      <c r="R244" s="82"/>
      <c r="S244" s="98"/>
      <c r="T244" s="82"/>
      <c r="U244" s="98"/>
      <c r="V244" s="82"/>
      <c r="W244" s="80"/>
      <c r="X244" s="488"/>
      <c r="Y244" s="489"/>
      <c r="Z244" s="489"/>
      <c r="AA244" s="490"/>
      <c r="AB244" s="488"/>
      <c r="AC244" s="489"/>
      <c r="AD244" s="489"/>
      <c r="AE244" s="490"/>
      <c r="AF244" s="488"/>
      <c r="AG244" s="489"/>
      <c r="AH244" s="489"/>
      <c r="AI244" s="491"/>
      <c r="AJ244" s="496"/>
      <c r="AK244" s="493"/>
      <c r="AL244" s="449">
        <v>30</v>
      </c>
      <c r="AM244" s="520"/>
      <c r="AN244" s="493"/>
      <c r="AO244" s="493"/>
      <c r="AP244" s="449"/>
      <c r="AQ244" s="492"/>
    </row>
    <row r="245" spans="1:44" customFormat="1" ht="13.15" customHeight="1" x14ac:dyDescent="0.2">
      <c r="A245" s="245" t="s">
        <v>204</v>
      </c>
      <c r="B245" s="81"/>
      <c r="C245" s="72" t="s">
        <v>62</v>
      </c>
      <c r="D245" s="236">
        <v>30</v>
      </c>
      <c r="E245" s="76"/>
      <c r="F245" s="76"/>
      <c r="G245" s="76"/>
      <c r="H245" s="76"/>
      <c r="I245" s="76"/>
      <c r="J245" s="76"/>
      <c r="K245" s="76"/>
      <c r="L245" s="76">
        <v>2</v>
      </c>
      <c r="M245" s="76"/>
      <c r="N245" s="77"/>
      <c r="O245" s="236">
        <f t="shared" si="194"/>
        <v>2</v>
      </c>
      <c r="P245" s="79"/>
      <c r="Q245" s="82"/>
      <c r="R245" s="82">
        <v>30</v>
      </c>
      <c r="S245" s="98"/>
      <c r="T245" s="82"/>
      <c r="U245" s="98"/>
      <c r="V245" s="82"/>
      <c r="W245" s="80"/>
      <c r="X245" s="488"/>
      <c r="Y245" s="489"/>
      <c r="Z245" s="489"/>
      <c r="AA245" s="490"/>
      <c r="AB245" s="488"/>
      <c r="AC245" s="489"/>
      <c r="AD245" s="489"/>
      <c r="AE245" s="490"/>
      <c r="AF245" s="488"/>
      <c r="AG245" s="489"/>
      <c r="AH245" s="489"/>
      <c r="AI245" s="491"/>
      <c r="AJ245" s="496"/>
      <c r="AK245" s="493"/>
      <c r="AL245" s="449"/>
      <c r="AM245" s="520">
        <v>30</v>
      </c>
      <c r="AN245" s="493"/>
      <c r="AO245" s="493"/>
      <c r="AP245" s="449"/>
      <c r="AQ245" s="492"/>
    </row>
    <row r="246" spans="1:44" customFormat="1" ht="13.15" customHeight="1" x14ac:dyDescent="0.2">
      <c r="A246" s="245" t="s">
        <v>238</v>
      </c>
      <c r="B246" s="81"/>
      <c r="C246" s="72" t="s">
        <v>153</v>
      </c>
      <c r="D246" s="236">
        <v>30</v>
      </c>
      <c r="E246" s="76"/>
      <c r="F246" s="76"/>
      <c r="G246" s="76"/>
      <c r="H246" s="76"/>
      <c r="I246" s="76"/>
      <c r="J246" s="76"/>
      <c r="K246" s="76"/>
      <c r="L246" s="76"/>
      <c r="M246" s="76"/>
      <c r="N246" s="77">
        <v>3</v>
      </c>
      <c r="O246" s="236">
        <f t="shared" si="194"/>
        <v>3</v>
      </c>
      <c r="P246" s="79"/>
      <c r="Q246" s="82"/>
      <c r="R246" s="82"/>
      <c r="S246" s="98"/>
      <c r="T246" s="82"/>
      <c r="U246" s="98"/>
      <c r="V246" s="82"/>
      <c r="W246" s="80"/>
      <c r="X246" s="488"/>
      <c r="Y246" s="489"/>
      <c r="Z246" s="489"/>
      <c r="AA246" s="490"/>
      <c r="AB246" s="488"/>
      <c r="AC246" s="489"/>
      <c r="AD246" s="489"/>
      <c r="AE246" s="490"/>
      <c r="AF246" s="488"/>
      <c r="AG246" s="489"/>
      <c r="AH246" s="489"/>
      <c r="AI246" s="491"/>
      <c r="AJ246" s="496"/>
      <c r="AK246" s="493"/>
      <c r="AL246" s="449"/>
      <c r="AM246" s="520"/>
      <c r="AN246" s="493"/>
      <c r="AO246" s="493"/>
      <c r="AP246" s="449">
        <v>30</v>
      </c>
      <c r="AQ246" s="492"/>
    </row>
    <row r="247" spans="1:44" customFormat="1" ht="13.15" customHeight="1" x14ac:dyDescent="0.2">
      <c r="A247" s="148" t="s">
        <v>239</v>
      </c>
      <c r="B247" s="107"/>
      <c r="C247" s="72" t="s">
        <v>62</v>
      </c>
      <c r="D247" s="236">
        <v>30</v>
      </c>
      <c r="E247" s="76"/>
      <c r="F247" s="76"/>
      <c r="G247" s="76"/>
      <c r="H247" s="76"/>
      <c r="I247" s="76"/>
      <c r="J247" s="76"/>
      <c r="K247" s="76"/>
      <c r="L247" s="76"/>
      <c r="M247" s="76"/>
      <c r="N247" s="77">
        <v>3</v>
      </c>
      <c r="O247" s="236">
        <f t="shared" si="194"/>
        <v>3</v>
      </c>
      <c r="P247" s="74">
        <v>30</v>
      </c>
      <c r="Q247" s="76"/>
      <c r="R247" s="76">
        <v>30</v>
      </c>
      <c r="S247" s="98"/>
      <c r="T247" s="82"/>
      <c r="U247" s="98"/>
      <c r="V247" s="82"/>
      <c r="W247" s="80"/>
      <c r="X247" s="488"/>
      <c r="Y247" s="489"/>
      <c r="Z247" s="489"/>
      <c r="AA247" s="490"/>
      <c r="AB247" s="488"/>
      <c r="AC247" s="489"/>
      <c r="AD247" s="489"/>
      <c r="AE247" s="490"/>
      <c r="AF247" s="488"/>
      <c r="AG247" s="489"/>
      <c r="AH247" s="489"/>
      <c r="AI247" s="491"/>
      <c r="AJ247" s="496"/>
      <c r="AK247" s="493"/>
      <c r="AL247" s="449"/>
      <c r="AM247" s="520"/>
      <c r="AN247" s="493"/>
      <c r="AO247" s="493"/>
      <c r="AP247" s="449"/>
      <c r="AQ247" s="492">
        <v>30</v>
      </c>
    </row>
    <row r="248" spans="1:44" customFormat="1" ht="13.15" customHeight="1" x14ac:dyDescent="0.2">
      <c r="A248" s="243" t="s">
        <v>58</v>
      </c>
      <c r="B248" s="107"/>
      <c r="C248" s="72" t="s">
        <v>62</v>
      </c>
      <c r="D248" s="236">
        <v>30</v>
      </c>
      <c r="E248" s="76"/>
      <c r="F248" s="76"/>
      <c r="G248" s="76"/>
      <c r="H248" s="76"/>
      <c r="I248" s="76"/>
      <c r="J248" s="76"/>
      <c r="K248" s="76"/>
      <c r="L248" s="76"/>
      <c r="M248" s="76"/>
      <c r="N248" s="77">
        <v>3</v>
      </c>
      <c r="O248" s="236">
        <f t="shared" si="194"/>
        <v>3</v>
      </c>
      <c r="P248" s="74">
        <v>30</v>
      </c>
      <c r="Q248" s="76"/>
      <c r="R248" s="76"/>
      <c r="S248" s="98"/>
      <c r="T248" s="82"/>
      <c r="U248" s="98"/>
      <c r="V248" s="82"/>
      <c r="W248" s="80"/>
      <c r="X248" s="488"/>
      <c r="Y248" s="489"/>
      <c r="Z248" s="489"/>
      <c r="AA248" s="490"/>
      <c r="AB248" s="488"/>
      <c r="AC248" s="489"/>
      <c r="AD248" s="489"/>
      <c r="AE248" s="490"/>
      <c r="AF248" s="488"/>
      <c r="AG248" s="489"/>
      <c r="AH248" s="489"/>
      <c r="AI248" s="491"/>
      <c r="AJ248" s="496"/>
      <c r="AK248" s="493"/>
      <c r="AL248" s="449"/>
      <c r="AM248" s="520"/>
      <c r="AN248" s="493"/>
      <c r="AO248" s="493"/>
      <c r="AP248" s="449">
        <v>30</v>
      </c>
      <c r="AQ248" s="492"/>
    </row>
    <row r="249" spans="1:44" customFormat="1" ht="13.15" customHeight="1" x14ac:dyDescent="0.2">
      <c r="A249" s="243" t="s">
        <v>59</v>
      </c>
      <c r="B249" s="107"/>
      <c r="C249" s="72" t="s">
        <v>62</v>
      </c>
      <c r="D249" s="236">
        <v>30</v>
      </c>
      <c r="E249" s="76"/>
      <c r="F249" s="76"/>
      <c r="G249" s="76"/>
      <c r="H249" s="76"/>
      <c r="I249" s="76"/>
      <c r="J249" s="76"/>
      <c r="K249" s="76"/>
      <c r="L249" s="76"/>
      <c r="M249" s="76"/>
      <c r="N249" s="77">
        <v>3</v>
      </c>
      <c r="O249" s="236">
        <f t="shared" si="194"/>
        <v>3</v>
      </c>
      <c r="P249" s="74"/>
      <c r="Q249" s="76"/>
      <c r="R249" s="76">
        <v>30</v>
      </c>
      <c r="S249" s="98"/>
      <c r="T249" s="82"/>
      <c r="U249" s="98"/>
      <c r="V249" s="82"/>
      <c r="W249" s="80"/>
      <c r="X249" s="488"/>
      <c r="Y249" s="489"/>
      <c r="Z249" s="489"/>
      <c r="AA249" s="490"/>
      <c r="AB249" s="488"/>
      <c r="AC249" s="489"/>
      <c r="AD249" s="489"/>
      <c r="AE249" s="490"/>
      <c r="AF249" s="488"/>
      <c r="AG249" s="489"/>
      <c r="AH249" s="489"/>
      <c r="AI249" s="491"/>
      <c r="AJ249" s="496"/>
      <c r="AK249" s="493"/>
      <c r="AL249" s="449"/>
      <c r="AM249" s="520"/>
      <c r="AN249" s="493"/>
      <c r="AO249" s="493"/>
      <c r="AP249" s="449"/>
      <c r="AQ249" s="492">
        <v>30</v>
      </c>
    </row>
    <row r="250" spans="1:44" customFormat="1" ht="13.15" customHeight="1" x14ac:dyDescent="0.2">
      <c r="A250" s="255" t="s">
        <v>294</v>
      </c>
      <c r="B250" s="248" t="s">
        <v>62</v>
      </c>
      <c r="C250" s="78"/>
      <c r="D250" s="237">
        <v>30</v>
      </c>
      <c r="E250" s="82"/>
      <c r="F250" s="82"/>
      <c r="G250" s="82"/>
      <c r="H250" s="82"/>
      <c r="I250" s="82"/>
      <c r="J250" s="82"/>
      <c r="K250" s="82">
        <v>5</v>
      </c>
      <c r="L250" s="82"/>
      <c r="M250" s="82"/>
      <c r="N250" s="98"/>
      <c r="O250" s="236">
        <f t="shared" si="194"/>
        <v>5</v>
      </c>
      <c r="P250" s="79"/>
      <c r="Q250" s="82"/>
      <c r="R250" s="82"/>
      <c r="S250" s="98"/>
      <c r="T250" s="82"/>
      <c r="U250" s="98"/>
      <c r="V250" s="82"/>
      <c r="W250" s="80"/>
      <c r="X250" s="488"/>
      <c r="Y250" s="489"/>
      <c r="Z250" s="489"/>
      <c r="AA250" s="490"/>
      <c r="AB250" s="488"/>
      <c r="AC250" s="489"/>
      <c r="AD250" s="489"/>
      <c r="AE250" s="490"/>
      <c r="AF250" s="488"/>
      <c r="AG250" s="489"/>
      <c r="AH250" s="489"/>
      <c r="AI250" s="491"/>
      <c r="AJ250" s="496"/>
      <c r="AK250" s="493"/>
      <c r="AL250" s="449"/>
      <c r="AM250" s="520"/>
      <c r="AN250" s="493"/>
      <c r="AO250" s="493"/>
      <c r="AP250" s="449"/>
      <c r="AQ250" s="492"/>
    </row>
    <row r="251" spans="1:44" customFormat="1" ht="13.15" customHeight="1" x14ac:dyDescent="0.2">
      <c r="A251" s="255" t="s">
        <v>295</v>
      </c>
      <c r="B251" s="248"/>
      <c r="C251" s="78" t="s">
        <v>62</v>
      </c>
      <c r="D251" s="237">
        <v>30</v>
      </c>
      <c r="E251" s="82"/>
      <c r="F251" s="82"/>
      <c r="G251" s="82"/>
      <c r="H251" s="82"/>
      <c r="I251" s="82"/>
      <c r="J251" s="82"/>
      <c r="K251" s="82"/>
      <c r="L251" s="82">
        <v>5</v>
      </c>
      <c r="M251" s="82"/>
      <c r="N251" s="98"/>
      <c r="O251" s="236">
        <f t="shared" si="194"/>
        <v>5</v>
      </c>
      <c r="P251" s="79"/>
      <c r="Q251" s="82"/>
      <c r="R251" s="82"/>
      <c r="S251" s="98"/>
      <c r="T251" s="82"/>
      <c r="U251" s="98"/>
      <c r="V251" s="82"/>
      <c r="W251" s="80"/>
      <c r="X251" s="488"/>
      <c r="Y251" s="489"/>
      <c r="Z251" s="489"/>
      <c r="AA251" s="490"/>
      <c r="AB251" s="488"/>
      <c r="AC251" s="489"/>
      <c r="AD251" s="489"/>
      <c r="AE251" s="490"/>
      <c r="AF251" s="488"/>
      <c r="AG251" s="489"/>
      <c r="AH251" s="489"/>
      <c r="AI251" s="491"/>
      <c r="AJ251" s="496"/>
      <c r="AK251" s="493"/>
      <c r="AL251" s="449"/>
      <c r="AM251" s="520"/>
      <c r="AN251" s="493"/>
      <c r="AO251" s="493"/>
      <c r="AP251" s="449"/>
      <c r="AQ251" s="492"/>
    </row>
    <row r="252" spans="1:44" customFormat="1" ht="13.15" customHeight="1" x14ac:dyDescent="0.2">
      <c r="A252" s="255" t="s">
        <v>296</v>
      </c>
      <c r="B252" s="248" t="s">
        <v>62</v>
      </c>
      <c r="C252" s="78"/>
      <c r="D252" s="237">
        <v>30</v>
      </c>
      <c r="E252" s="82"/>
      <c r="F252" s="82"/>
      <c r="G252" s="82"/>
      <c r="H252" s="82"/>
      <c r="I252" s="82"/>
      <c r="J252" s="82"/>
      <c r="K252" s="82"/>
      <c r="L252" s="82"/>
      <c r="M252" s="82">
        <v>5</v>
      </c>
      <c r="N252" s="98"/>
      <c r="O252" s="236">
        <f t="shared" si="194"/>
        <v>5</v>
      </c>
      <c r="P252" s="79"/>
      <c r="Q252" s="82"/>
      <c r="R252" s="82"/>
      <c r="S252" s="98"/>
      <c r="T252" s="82"/>
      <c r="U252" s="98"/>
      <c r="V252" s="82"/>
      <c r="W252" s="80"/>
      <c r="X252" s="488"/>
      <c r="Y252" s="489"/>
      <c r="Z252" s="489"/>
      <c r="AA252" s="490"/>
      <c r="AB252" s="488"/>
      <c r="AC252" s="489"/>
      <c r="AD252" s="489"/>
      <c r="AE252" s="490"/>
      <c r="AF252" s="488"/>
      <c r="AG252" s="489"/>
      <c r="AH252" s="489"/>
      <c r="AI252" s="491"/>
      <c r="AJ252" s="496"/>
      <c r="AK252" s="493"/>
      <c r="AL252" s="449"/>
      <c r="AM252" s="520"/>
      <c r="AN252" s="493"/>
      <c r="AO252" s="493"/>
      <c r="AP252" s="449"/>
      <c r="AQ252" s="492"/>
    </row>
    <row r="253" spans="1:44" customFormat="1" ht="13.15" customHeight="1" thickBot="1" x14ac:dyDescent="0.25">
      <c r="A253" s="247" t="s">
        <v>297</v>
      </c>
      <c r="B253" s="64"/>
      <c r="C253" s="31" t="s">
        <v>62</v>
      </c>
      <c r="D253" s="234">
        <v>30</v>
      </c>
      <c r="E253" s="99"/>
      <c r="F253" s="99"/>
      <c r="G253" s="99"/>
      <c r="H253" s="99"/>
      <c r="I253" s="99"/>
      <c r="J253" s="99"/>
      <c r="K253" s="99"/>
      <c r="L253" s="99"/>
      <c r="M253" s="99"/>
      <c r="N253" s="280">
        <v>5</v>
      </c>
      <c r="O253" s="236">
        <f t="shared" si="194"/>
        <v>5</v>
      </c>
      <c r="P253" s="69"/>
      <c r="Q253" s="53"/>
      <c r="R253" s="53"/>
      <c r="S253" s="53"/>
      <c r="T253" s="53"/>
      <c r="U253" s="53"/>
      <c r="V253" s="53">
        <v>120</v>
      </c>
      <c r="W253" s="54"/>
      <c r="X253" s="492"/>
      <c r="Y253" s="449"/>
      <c r="Z253" s="449"/>
      <c r="AA253" s="448"/>
      <c r="AB253" s="492"/>
      <c r="AC253" s="449"/>
      <c r="AD253" s="449"/>
      <c r="AE253" s="448"/>
      <c r="AF253" s="493"/>
      <c r="AG253" s="494"/>
      <c r="AH253" s="449"/>
      <c r="AI253" s="495"/>
      <c r="AJ253" s="496"/>
      <c r="AK253" s="494">
        <v>30</v>
      </c>
      <c r="AL253" s="449"/>
      <c r="AM253" s="448">
        <v>30</v>
      </c>
      <c r="AN253" s="493"/>
      <c r="AO253" s="494">
        <v>30</v>
      </c>
      <c r="AP253" s="449"/>
      <c r="AQ253" s="449">
        <v>30</v>
      </c>
    </row>
    <row r="254" spans="1:44" customFormat="1" ht="22.15" customHeight="1" thickTop="1" thickBot="1" x14ac:dyDescent="0.25">
      <c r="A254" s="186" t="s">
        <v>115</v>
      </c>
      <c r="B254" s="22" t="s">
        <v>265</v>
      </c>
      <c r="C254" s="21" t="s">
        <v>266</v>
      </c>
      <c r="D254" s="235">
        <f>SUM(D239:D253)</f>
        <v>450</v>
      </c>
      <c r="E254" s="24">
        <f>SUM(E239:E253)</f>
        <v>0</v>
      </c>
      <c r="F254" s="22">
        <f t="shared" ref="F254:AQ254" si="195">SUM(F239:F253)</f>
        <v>0</v>
      </c>
      <c r="G254" s="22">
        <f t="shared" si="195"/>
        <v>0</v>
      </c>
      <c r="H254" s="22">
        <f t="shared" si="195"/>
        <v>0</v>
      </c>
      <c r="I254" s="22">
        <f t="shared" si="195"/>
        <v>0</v>
      </c>
      <c r="J254" s="22">
        <f t="shared" si="195"/>
        <v>0</v>
      </c>
      <c r="K254" s="22">
        <f t="shared" si="195"/>
        <v>13</v>
      </c>
      <c r="L254" s="22">
        <f t="shared" si="195"/>
        <v>15</v>
      </c>
      <c r="M254" s="22">
        <f t="shared" si="195"/>
        <v>5</v>
      </c>
      <c r="N254" s="21">
        <f t="shared" si="195"/>
        <v>17</v>
      </c>
      <c r="O254" s="24">
        <f t="shared" si="195"/>
        <v>50</v>
      </c>
      <c r="P254" s="24">
        <f t="shared" si="195"/>
        <v>180</v>
      </c>
      <c r="Q254" s="22">
        <f t="shared" si="195"/>
        <v>0</v>
      </c>
      <c r="R254" s="22">
        <f t="shared" si="195"/>
        <v>150</v>
      </c>
      <c r="S254" s="22">
        <f t="shared" si="195"/>
        <v>0</v>
      </c>
      <c r="T254" s="22">
        <f t="shared" si="195"/>
        <v>0</v>
      </c>
      <c r="U254" s="22">
        <f t="shared" si="195"/>
        <v>0</v>
      </c>
      <c r="V254" s="22">
        <f t="shared" si="195"/>
        <v>120</v>
      </c>
      <c r="W254" s="21">
        <f t="shared" si="195"/>
        <v>0</v>
      </c>
      <c r="X254" s="403">
        <f t="shared" si="195"/>
        <v>0</v>
      </c>
      <c r="Y254" s="401">
        <f t="shared" si="195"/>
        <v>0</v>
      </c>
      <c r="Z254" s="401">
        <f t="shared" si="195"/>
        <v>0</v>
      </c>
      <c r="AA254" s="404">
        <f t="shared" si="195"/>
        <v>0</v>
      </c>
      <c r="AB254" s="403">
        <f t="shared" si="195"/>
        <v>0</v>
      </c>
      <c r="AC254" s="401">
        <f t="shared" si="195"/>
        <v>0</v>
      </c>
      <c r="AD254" s="401">
        <f t="shared" si="195"/>
        <v>0</v>
      </c>
      <c r="AE254" s="404">
        <f t="shared" si="195"/>
        <v>0</v>
      </c>
      <c r="AF254" s="403">
        <f t="shared" si="195"/>
        <v>0</v>
      </c>
      <c r="AG254" s="401">
        <f t="shared" si="195"/>
        <v>0</v>
      </c>
      <c r="AH254" s="401">
        <f t="shared" si="195"/>
        <v>0</v>
      </c>
      <c r="AI254" s="404">
        <f t="shared" si="195"/>
        <v>0</v>
      </c>
      <c r="AJ254" s="403">
        <f t="shared" si="195"/>
        <v>60</v>
      </c>
      <c r="AK254" s="401">
        <f t="shared" si="195"/>
        <v>60</v>
      </c>
      <c r="AL254" s="401">
        <f t="shared" si="195"/>
        <v>60</v>
      </c>
      <c r="AM254" s="404">
        <f t="shared" si="195"/>
        <v>90</v>
      </c>
      <c r="AN254" s="403">
        <f t="shared" si="195"/>
        <v>0</v>
      </c>
      <c r="AO254" s="401">
        <f t="shared" si="195"/>
        <v>30</v>
      </c>
      <c r="AP254" s="401">
        <f t="shared" si="195"/>
        <v>60</v>
      </c>
      <c r="AQ254" s="401">
        <f t="shared" si="195"/>
        <v>90</v>
      </c>
      <c r="AR254" s="531"/>
    </row>
    <row r="255" spans="1:44" customFormat="1" ht="13.15" customHeight="1" thickTop="1" x14ac:dyDescent="0.2">
      <c r="A255" s="242" t="s">
        <v>106</v>
      </c>
      <c r="B255" s="107"/>
      <c r="C255" s="72"/>
      <c r="D255" s="240"/>
      <c r="E255" s="309"/>
      <c r="F255" s="169"/>
      <c r="G255" s="169"/>
      <c r="H255" s="169"/>
      <c r="I255" s="169"/>
      <c r="J255" s="169"/>
      <c r="K255" s="169"/>
      <c r="L255" s="169"/>
      <c r="M255" s="169"/>
      <c r="N255" s="169"/>
      <c r="O255" s="240"/>
      <c r="P255" s="74"/>
      <c r="Q255" s="76"/>
      <c r="R255" s="76"/>
      <c r="S255" s="98"/>
      <c r="T255" s="82"/>
      <c r="U255" s="98"/>
      <c r="V255" s="82"/>
      <c r="W255" s="80"/>
      <c r="X255" s="488"/>
      <c r="Y255" s="489"/>
      <c r="Z255" s="489"/>
      <c r="AA255" s="490"/>
      <c r="AB255" s="488"/>
      <c r="AC255" s="489"/>
      <c r="AD255" s="489"/>
      <c r="AE255" s="490"/>
      <c r="AF255" s="488"/>
      <c r="AG255" s="489"/>
      <c r="AH255" s="489"/>
      <c r="AI255" s="491"/>
      <c r="AJ255" s="496"/>
      <c r="AK255" s="493"/>
      <c r="AL255" s="449"/>
      <c r="AM255" s="520"/>
      <c r="AN255" s="493"/>
      <c r="AO255" s="493"/>
      <c r="AP255" s="449"/>
      <c r="AQ255" s="492"/>
    </row>
    <row r="256" spans="1:44" s="3" customFormat="1" ht="13.15" customHeight="1" x14ac:dyDescent="0.2">
      <c r="A256" s="199" t="s">
        <v>240</v>
      </c>
      <c r="B256" s="107" t="s">
        <v>61</v>
      </c>
      <c r="C256" s="72"/>
      <c r="D256" s="240">
        <v>30</v>
      </c>
      <c r="E256" s="76"/>
      <c r="F256" s="76"/>
      <c r="G256" s="76"/>
      <c r="H256" s="76"/>
      <c r="I256" s="76"/>
      <c r="J256" s="76"/>
      <c r="K256" s="76">
        <v>3</v>
      </c>
      <c r="L256" s="76"/>
      <c r="M256" s="76"/>
      <c r="N256" s="77"/>
      <c r="O256" s="236">
        <f t="shared" ref="O256:O267" si="196">SUM(E256:N256)</f>
        <v>3</v>
      </c>
      <c r="P256" s="74">
        <v>30</v>
      </c>
      <c r="Q256" s="76"/>
      <c r="R256" s="76"/>
      <c r="S256" s="98"/>
      <c r="T256" s="82"/>
      <c r="U256" s="98"/>
      <c r="V256" s="82"/>
      <c r="W256" s="80"/>
      <c r="X256" s="488"/>
      <c r="Y256" s="489"/>
      <c r="Z256" s="489"/>
      <c r="AA256" s="490"/>
      <c r="AB256" s="488"/>
      <c r="AC256" s="489"/>
      <c r="AD256" s="489"/>
      <c r="AE256" s="490"/>
      <c r="AF256" s="488"/>
      <c r="AG256" s="489"/>
      <c r="AH256" s="489"/>
      <c r="AI256" s="491"/>
      <c r="AJ256" s="496">
        <v>30</v>
      </c>
      <c r="AK256" s="493"/>
      <c r="AL256" s="449"/>
      <c r="AM256" s="520"/>
      <c r="AN256" s="493"/>
      <c r="AO256" s="493"/>
      <c r="AP256" s="449"/>
      <c r="AQ256" s="492"/>
    </row>
    <row r="257" spans="1:44" s="3" customFormat="1" ht="13.15" customHeight="1" x14ac:dyDescent="0.2">
      <c r="A257" s="199" t="s">
        <v>241</v>
      </c>
      <c r="B257" s="107" t="s">
        <v>62</v>
      </c>
      <c r="C257" s="72"/>
      <c r="D257" s="240">
        <v>30</v>
      </c>
      <c r="E257" s="76"/>
      <c r="F257" s="76"/>
      <c r="G257" s="76"/>
      <c r="H257" s="76"/>
      <c r="I257" s="76"/>
      <c r="J257" s="76"/>
      <c r="K257" s="76">
        <v>2</v>
      </c>
      <c r="L257" s="76"/>
      <c r="M257" s="76"/>
      <c r="N257" s="77"/>
      <c r="O257" s="236">
        <f t="shared" si="196"/>
        <v>2</v>
      </c>
      <c r="P257" s="74"/>
      <c r="Q257" s="76"/>
      <c r="R257" s="76">
        <v>30</v>
      </c>
      <c r="S257" s="98"/>
      <c r="T257" s="82"/>
      <c r="U257" s="98"/>
      <c r="V257" s="82"/>
      <c r="W257" s="80"/>
      <c r="X257" s="488"/>
      <c r="Y257" s="489"/>
      <c r="Z257" s="489"/>
      <c r="AA257" s="490"/>
      <c r="AB257" s="488"/>
      <c r="AC257" s="489"/>
      <c r="AD257" s="489"/>
      <c r="AE257" s="490"/>
      <c r="AF257" s="488"/>
      <c r="AG257" s="489"/>
      <c r="AH257" s="489"/>
      <c r="AI257" s="491"/>
      <c r="AJ257" s="496"/>
      <c r="AK257" s="493">
        <v>30</v>
      </c>
      <c r="AL257" s="449"/>
      <c r="AM257" s="520"/>
      <c r="AN257" s="493"/>
      <c r="AO257" s="493"/>
      <c r="AP257" s="449"/>
      <c r="AQ257" s="492"/>
    </row>
    <row r="258" spans="1:44" s="155" customFormat="1" ht="13.15" customHeight="1" x14ac:dyDescent="0.2">
      <c r="A258" s="190" t="s">
        <v>57</v>
      </c>
      <c r="B258" s="107"/>
      <c r="C258" s="72" t="s">
        <v>62</v>
      </c>
      <c r="D258" s="236">
        <v>30</v>
      </c>
      <c r="E258" s="76"/>
      <c r="F258" s="76"/>
      <c r="G258" s="76"/>
      <c r="H258" s="76"/>
      <c r="I258" s="76"/>
      <c r="J258" s="76"/>
      <c r="K258" s="76"/>
      <c r="L258" s="76">
        <v>3</v>
      </c>
      <c r="M258" s="76"/>
      <c r="N258" s="77"/>
      <c r="O258" s="236">
        <f t="shared" si="196"/>
        <v>3</v>
      </c>
      <c r="P258" s="74"/>
      <c r="Q258" s="76"/>
      <c r="R258" s="76">
        <v>30</v>
      </c>
      <c r="S258" s="98"/>
      <c r="T258" s="82"/>
      <c r="U258" s="98"/>
      <c r="V258" s="82"/>
      <c r="W258" s="80"/>
      <c r="X258" s="488"/>
      <c r="Y258" s="489"/>
      <c r="Z258" s="489"/>
      <c r="AA258" s="490"/>
      <c r="AB258" s="488"/>
      <c r="AC258" s="489"/>
      <c r="AD258" s="489"/>
      <c r="AE258" s="490"/>
      <c r="AF258" s="488"/>
      <c r="AG258" s="489"/>
      <c r="AH258" s="489"/>
      <c r="AI258" s="491"/>
      <c r="AJ258" s="496"/>
      <c r="AK258" s="493"/>
      <c r="AL258" s="449"/>
      <c r="AM258" s="520">
        <v>30</v>
      </c>
      <c r="AN258" s="493"/>
      <c r="AO258" s="493"/>
      <c r="AP258" s="449"/>
      <c r="AQ258" s="492"/>
    </row>
    <row r="259" spans="1:44" s="155" customFormat="1" ht="13.15" customHeight="1" x14ac:dyDescent="0.2">
      <c r="A259" s="190" t="s">
        <v>242</v>
      </c>
      <c r="B259" s="76"/>
      <c r="C259" s="107" t="s">
        <v>61</v>
      </c>
      <c r="D259" s="240">
        <v>30</v>
      </c>
      <c r="E259" s="76"/>
      <c r="F259" s="76"/>
      <c r="G259" s="76"/>
      <c r="H259" s="76"/>
      <c r="I259" s="76"/>
      <c r="J259" s="76"/>
      <c r="K259" s="76"/>
      <c r="L259" s="76">
        <v>3</v>
      </c>
      <c r="M259" s="76"/>
      <c r="N259" s="77"/>
      <c r="O259" s="236">
        <f t="shared" si="196"/>
        <v>3</v>
      </c>
      <c r="P259" s="74">
        <v>30</v>
      </c>
      <c r="Q259" s="76"/>
      <c r="R259" s="76"/>
      <c r="S259" s="98"/>
      <c r="T259" s="82"/>
      <c r="U259" s="98"/>
      <c r="V259" s="82"/>
      <c r="W259" s="80"/>
      <c r="X259" s="488"/>
      <c r="Y259" s="489"/>
      <c r="Z259" s="489"/>
      <c r="AA259" s="490"/>
      <c r="AB259" s="488"/>
      <c r="AC259" s="489"/>
      <c r="AD259" s="489"/>
      <c r="AE259" s="490"/>
      <c r="AF259" s="488"/>
      <c r="AG259" s="489"/>
      <c r="AH259" s="489"/>
      <c r="AI259" s="491"/>
      <c r="AJ259" s="496"/>
      <c r="AK259" s="493"/>
      <c r="AL259" s="449">
        <v>30</v>
      </c>
      <c r="AM259" s="520"/>
      <c r="AN259" s="493"/>
      <c r="AO259" s="493"/>
      <c r="AP259" s="449"/>
      <c r="AQ259" s="492"/>
    </row>
    <row r="260" spans="1:44" customFormat="1" ht="19.899999999999999" customHeight="1" x14ac:dyDescent="0.2">
      <c r="A260" s="199" t="s">
        <v>301</v>
      </c>
      <c r="B260" s="76"/>
      <c r="C260" s="107" t="s">
        <v>62</v>
      </c>
      <c r="D260" s="240">
        <v>30</v>
      </c>
      <c r="E260" s="76"/>
      <c r="F260" s="76"/>
      <c r="G260" s="76"/>
      <c r="H260" s="76"/>
      <c r="I260" s="76"/>
      <c r="J260" s="76"/>
      <c r="K260" s="76"/>
      <c r="L260" s="76">
        <v>2</v>
      </c>
      <c r="M260" s="76"/>
      <c r="N260" s="77"/>
      <c r="O260" s="236">
        <f t="shared" si="196"/>
        <v>2</v>
      </c>
      <c r="P260" s="74"/>
      <c r="Q260" s="76"/>
      <c r="R260" s="76">
        <v>30</v>
      </c>
      <c r="S260" s="98"/>
      <c r="T260" s="82"/>
      <c r="U260" s="98"/>
      <c r="V260" s="82"/>
      <c r="W260" s="80"/>
      <c r="X260" s="488"/>
      <c r="Y260" s="489"/>
      <c r="Z260" s="489"/>
      <c r="AA260" s="490"/>
      <c r="AB260" s="488"/>
      <c r="AC260" s="489"/>
      <c r="AD260" s="489"/>
      <c r="AE260" s="490"/>
      <c r="AF260" s="488"/>
      <c r="AG260" s="489"/>
      <c r="AH260" s="489"/>
      <c r="AI260" s="491"/>
      <c r="AJ260" s="496"/>
      <c r="AK260" s="493"/>
      <c r="AL260" s="449"/>
      <c r="AM260" s="520">
        <v>30</v>
      </c>
      <c r="AN260" s="493"/>
      <c r="AO260" s="493"/>
      <c r="AP260" s="449"/>
      <c r="AQ260" s="492"/>
    </row>
    <row r="261" spans="1:44" customFormat="1" ht="19.899999999999999" customHeight="1" x14ac:dyDescent="0.2">
      <c r="A261" s="199" t="s">
        <v>302</v>
      </c>
      <c r="B261" s="76" t="s">
        <v>62</v>
      </c>
      <c r="C261" s="75"/>
      <c r="D261" s="240">
        <v>30</v>
      </c>
      <c r="E261" s="76"/>
      <c r="F261" s="76"/>
      <c r="G261" s="76"/>
      <c r="H261" s="76"/>
      <c r="I261" s="76"/>
      <c r="J261" s="76"/>
      <c r="K261" s="76"/>
      <c r="L261" s="76"/>
      <c r="M261" s="76">
        <v>2</v>
      </c>
      <c r="N261" s="77"/>
      <c r="O261" s="236">
        <f t="shared" si="196"/>
        <v>2</v>
      </c>
      <c r="P261" s="74"/>
      <c r="Q261" s="76"/>
      <c r="R261" s="76">
        <v>30</v>
      </c>
      <c r="S261" s="98"/>
      <c r="T261" s="82"/>
      <c r="U261" s="98"/>
      <c r="V261" s="82"/>
      <c r="W261" s="80"/>
      <c r="X261" s="488"/>
      <c r="Y261" s="489"/>
      <c r="Z261" s="489"/>
      <c r="AA261" s="490"/>
      <c r="AB261" s="488"/>
      <c r="AC261" s="489"/>
      <c r="AD261" s="489"/>
      <c r="AE261" s="490"/>
      <c r="AF261" s="488"/>
      <c r="AG261" s="489"/>
      <c r="AH261" s="489"/>
      <c r="AI261" s="491"/>
      <c r="AJ261" s="458"/>
      <c r="AK261" s="492"/>
      <c r="AL261" s="449"/>
      <c r="AM261" s="520"/>
      <c r="AN261" s="492"/>
      <c r="AO261" s="492">
        <v>30</v>
      </c>
      <c r="AP261" s="449"/>
      <c r="AQ261" s="492"/>
    </row>
    <row r="262" spans="1:44" customFormat="1" ht="13.15" customHeight="1" x14ac:dyDescent="0.2">
      <c r="A262" s="243" t="s">
        <v>243</v>
      </c>
      <c r="B262" s="107" t="s">
        <v>61</v>
      </c>
      <c r="C262" s="92"/>
      <c r="D262" s="240">
        <v>20</v>
      </c>
      <c r="E262" s="76"/>
      <c r="F262" s="76"/>
      <c r="G262" s="76"/>
      <c r="H262" s="76"/>
      <c r="I262" s="76"/>
      <c r="J262" s="76"/>
      <c r="K262" s="76"/>
      <c r="L262" s="76"/>
      <c r="M262" s="76">
        <v>3</v>
      </c>
      <c r="N262" s="77"/>
      <c r="O262" s="236">
        <f t="shared" si="196"/>
        <v>3</v>
      </c>
      <c r="P262" s="74">
        <v>20</v>
      </c>
      <c r="Q262" s="76"/>
      <c r="R262" s="76"/>
      <c r="S262" s="98"/>
      <c r="T262" s="82"/>
      <c r="U262" s="98"/>
      <c r="V262" s="82"/>
      <c r="W262" s="80"/>
      <c r="X262" s="488"/>
      <c r="Y262" s="489"/>
      <c r="Z262" s="489"/>
      <c r="AA262" s="490"/>
      <c r="AB262" s="488"/>
      <c r="AC262" s="489"/>
      <c r="AD262" s="489"/>
      <c r="AE262" s="490"/>
      <c r="AF262" s="488"/>
      <c r="AG262" s="489"/>
      <c r="AH262" s="489"/>
      <c r="AI262" s="491"/>
      <c r="AJ262" s="496"/>
      <c r="AK262" s="493"/>
      <c r="AL262" s="449"/>
      <c r="AM262" s="520"/>
      <c r="AN262" s="493">
        <v>20</v>
      </c>
      <c r="AO262" s="493"/>
      <c r="AP262" s="449"/>
      <c r="AQ262" s="492"/>
    </row>
    <row r="263" spans="1:44" customFormat="1" ht="13.15" customHeight="1" x14ac:dyDescent="0.2">
      <c r="A263" s="199" t="s">
        <v>244</v>
      </c>
      <c r="B263" s="107" t="s">
        <v>62</v>
      </c>
      <c r="C263" s="249"/>
      <c r="D263" s="236">
        <v>30</v>
      </c>
      <c r="E263" s="76"/>
      <c r="F263" s="76"/>
      <c r="G263" s="76"/>
      <c r="H263" s="76"/>
      <c r="I263" s="76"/>
      <c r="J263" s="76"/>
      <c r="K263" s="76"/>
      <c r="L263" s="76"/>
      <c r="M263" s="76">
        <v>2</v>
      </c>
      <c r="N263" s="77"/>
      <c r="O263" s="236">
        <f t="shared" si="196"/>
        <v>2</v>
      </c>
      <c r="P263" s="74"/>
      <c r="Q263" s="76"/>
      <c r="R263" s="76">
        <v>30</v>
      </c>
      <c r="S263" s="98"/>
      <c r="T263" s="82"/>
      <c r="U263" s="98"/>
      <c r="V263" s="82"/>
      <c r="W263" s="80"/>
      <c r="X263" s="488"/>
      <c r="Y263" s="489"/>
      <c r="Z263" s="489"/>
      <c r="AA263" s="490"/>
      <c r="AB263" s="488"/>
      <c r="AC263" s="489"/>
      <c r="AD263" s="489"/>
      <c r="AE263" s="490"/>
      <c r="AF263" s="488"/>
      <c r="AG263" s="489"/>
      <c r="AH263" s="489"/>
      <c r="AI263" s="491"/>
      <c r="AJ263" s="496"/>
      <c r="AK263" s="493"/>
      <c r="AL263" s="449"/>
      <c r="AM263" s="520"/>
      <c r="AN263" s="493"/>
      <c r="AO263" s="493">
        <v>30</v>
      </c>
      <c r="AP263" s="449"/>
      <c r="AQ263" s="492"/>
    </row>
    <row r="264" spans="1:44" customFormat="1" ht="13.15" customHeight="1" x14ac:dyDescent="0.2">
      <c r="A264" s="199" t="s">
        <v>245</v>
      </c>
      <c r="B264" s="107" t="s">
        <v>61</v>
      </c>
      <c r="C264" s="249"/>
      <c r="D264" s="236">
        <v>30</v>
      </c>
      <c r="E264" s="76"/>
      <c r="F264" s="76"/>
      <c r="G264" s="76"/>
      <c r="H264" s="76"/>
      <c r="I264" s="76"/>
      <c r="J264" s="76"/>
      <c r="K264" s="76"/>
      <c r="L264" s="76"/>
      <c r="M264" s="76">
        <v>2</v>
      </c>
      <c r="N264" s="77"/>
      <c r="O264" s="236">
        <f t="shared" si="196"/>
        <v>2</v>
      </c>
      <c r="P264" s="74">
        <v>30</v>
      </c>
      <c r="Q264" s="76"/>
      <c r="R264" s="76"/>
      <c r="S264" s="98"/>
      <c r="T264" s="82"/>
      <c r="U264" s="98"/>
      <c r="V264" s="82"/>
      <c r="W264" s="80"/>
      <c r="X264" s="488"/>
      <c r="Y264" s="489"/>
      <c r="Z264" s="489"/>
      <c r="AA264" s="490"/>
      <c r="AB264" s="488"/>
      <c r="AC264" s="489"/>
      <c r="AD264" s="489"/>
      <c r="AE264" s="490"/>
      <c r="AF264" s="488"/>
      <c r="AG264" s="489"/>
      <c r="AH264" s="489"/>
      <c r="AI264" s="491"/>
      <c r="AJ264" s="496"/>
      <c r="AK264" s="493"/>
      <c r="AL264" s="449"/>
      <c r="AM264" s="520"/>
      <c r="AN264" s="493">
        <v>30</v>
      </c>
      <c r="AO264" s="493"/>
      <c r="AP264" s="449"/>
      <c r="AQ264" s="492"/>
    </row>
    <row r="265" spans="1:44" customFormat="1" ht="13.15" customHeight="1" x14ac:dyDescent="0.2">
      <c r="A265" s="190" t="s">
        <v>246</v>
      </c>
      <c r="B265" s="107" t="s">
        <v>62</v>
      </c>
      <c r="C265" s="72"/>
      <c r="D265" s="236">
        <v>30</v>
      </c>
      <c r="E265" s="76"/>
      <c r="F265" s="76"/>
      <c r="G265" s="76"/>
      <c r="H265" s="76"/>
      <c r="I265" s="76"/>
      <c r="J265" s="76"/>
      <c r="K265" s="76"/>
      <c r="L265" s="76"/>
      <c r="M265" s="76">
        <v>3</v>
      </c>
      <c r="N265" s="77"/>
      <c r="O265" s="236">
        <f t="shared" si="196"/>
        <v>3</v>
      </c>
      <c r="P265" s="74"/>
      <c r="Q265" s="76"/>
      <c r="R265" s="76">
        <v>30</v>
      </c>
      <c r="S265" s="98"/>
      <c r="T265" s="82"/>
      <c r="U265" s="98"/>
      <c r="V265" s="82"/>
      <c r="W265" s="80"/>
      <c r="X265" s="488"/>
      <c r="Y265" s="489"/>
      <c r="Z265" s="489"/>
      <c r="AA265" s="490"/>
      <c r="AB265" s="488"/>
      <c r="AC265" s="489"/>
      <c r="AD265" s="489"/>
      <c r="AE265" s="490"/>
      <c r="AF265" s="488"/>
      <c r="AG265" s="489"/>
      <c r="AH265" s="489"/>
      <c r="AI265" s="491"/>
      <c r="AJ265" s="496"/>
      <c r="AK265" s="493"/>
      <c r="AL265" s="449"/>
      <c r="AM265" s="520"/>
      <c r="AN265" s="493"/>
      <c r="AO265" s="493">
        <v>30</v>
      </c>
      <c r="AP265" s="449"/>
      <c r="AQ265" s="492"/>
    </row>
    <row r="266" spans="1:44" customFormat="1" ht="13.15" customHeight="1" x14ac:dyDescent="0.2">
      <c r="A266" s="199" t="s">
        <v>56</v>
      </c>
      <c r="B266" s="107" t="s">
        <v>62</v>
      </c>
      <c r="C266" s="72"/>
      <c r="D266" s="236">
        <v>30</v>
      </c>
      <c r="E266" s="76"/>
      <c r="F266" s="76"/>
      <c r="G266" s="76"/>
      <c r="H266" s="76"/>
      <c r="I266" s="76"/>
      <c r="J266" s="76"/>
      <c r="K266" s="76"/>
      <c r="L266" s="76"/>
      <c r="M266" s="76">
        <v>3</v>
      </c>
      <c r="N266" s="77"/>
      <c r="O266" s="236">
        <f t="shared" si="196"/>
        <v>3</v>
      </c>
      <c r="P266" s="74"/>
      <c r="Q266" s="76"/>
      <c r="R266" s="76">
        <v>30</v>
      </c>
      <c r="S266" s="98"/>
      <c r="T266" s="82"/>
      <c r="U266" s="98"/>
      <c r="V266" s="82"/>
      <c r="W266" s="80"/>
      <c r="X266" s="488"/>
      <c r="Y266" s="489"/>
      <c r="Z266" s="489"/>
      <c r="AA266" s="490"/>
      <c r="AB266" s="488"/>
      <c r="AC266" s="489"/>
      <c r="AD266" s="489"/>
      <c r="AE266" s="490"/>
      <c r="AF266" s="488"/>
      <c r="AG266" s="489"/>
      <c r="AH266" s="489"/>
      <c r="AI266" s="491"/>
      <c r="AJ266" s="496"/>
      <c r="AK266" s="493"/>
      <c r="AL266" s="449"/>
      <c r="AM266" s="520"/>
      <c r="AN266" s="493"/>
      <c r="AO266" s="493">
        <v>30</v>
      </c>
      <c r="AP266" s="449"/>
      <c r="AQ266" s="492"/>
    </row>
    <row r="267" spans="1:44" customFormat="1" ht="13.15" customHeight="1" thickBot="1" x14ac:dyDescent="0.25">
      <c r="A267" s="301" t="s">
        <v>60</v>
      </c>
      <c r="B267" s="107"/>
      <c r="C267" s="72" t="s">
        <v>62</v>
      </c>
      <c r="D267" s="236">
        <v>30</v>
      </c>
      <c r="E267" s="105"/>
      <c r="F267" s="105"/>
      <c r="G267" s="105"/>
      <c r="H267" s="105"/>
      <c r="I267" s="105"/>
      <c r="J267" s="105"/>
      <c r="K267" s="105"/>
      <c r="L267" s="105"/>
      <c r="M267" s="105"/>
      <c r="N267" s="299">
        <v>2</v>
      </c>
      <c r="O267" s="236">
        <f t="shared" si="196"/>
        <v>2</v>
      </c>
      <c r="P267" s="79"/>
      <c r="Q267" s="82"/>
      <c r="R267" s="82">
        <v>30</v>
      </c>
      <c r="S267" s="98"/>
      <c r="T267" s="82"/>
      <c r="U267" s="98"/>
      <c r="V267" s="82"/>
      <c r="W267" s="80"/>
      <c r="X267" s="488"/>
      <c r="Y267" s="489"/>
      <c r="Z267" s="489"/>
      <c r="AA267" s="490"/>
      <c r="AB267" s="488"/>
      <c r="AC267" s="489"/>
      <c r="AD267" s="489"/>
      <c r="AE267" s="490"/>
      <c r="AF267" s="488"/>
      <c r="AG267" s="489"/>
      <c r="AH267" s="489"/>
      <c r="AI267" s="491"/>
      <c r="AJ267" s="496"/>
      <c r="AK267" s="493"/>
      <c r="AL267" s="449"/>
      <c r="AM267" s="520"/>
      <c r="AN267" s="493"/>
      <c r="AO267" s="493"/>
      <c r="AP267" s="449"/>
      <c r="AQ267" s="492">
        <v>30</v>
      </c>
    </row>
    <row r="268" spans="1:44" customFormat="1" ht="22.15" customHeight="1" thickTop="1" thickBot="1" x14ac:dyDescent="0.25">
      <c r="A268" s="186" t="s">
        <v>115</v>
      </c>
      <c r="B268" s="22" t="s">
        <v>271</v>
      </c>
      <c r="C268" s="21" t="s">
        <v>252</v>
      </c>
      <c r="D268" s="235">
        <f>SUM(D256:D267)</f>
        <v>350</v>
      </c>
      <c r="E268" s="24">
        <f>SUM(E256:E267)</f>
        <v>0</v>
      </c>
      <c r="F268" s="22">
        <f t="shared" ref="F268:AQ268" si="197">SUM(F256:F267)</f>
        <v>0</v>
      </c>
      <c r="G268" s="22">
        <f t="shared" si="197"/>
        <v>0</v>
      </c>
      <c r="H268" s="22">
        <f t="shared" si="197"/>
        <v>0</v>
      </c>
      <c r="I268" s="22">
        <f t="shared" si="197"/>
        <v>0</v>
      </c>
      <c r="J268" s="22">
        <f t="shared" si="197"/>
        <v>0</v>
      </c>
      <c r="K268" s="22">
        <f t="shared" si="197"/>
        <v>5</v>
      </c>
      <c r="L268" s="22">
        <f t="shared" si="197"/>
        <v>8</v>
      </c>
      <c r="M268" s="22">
        <f t="shared" si="197"/>
        <v>15</v>
      </c>
      <c r="N268" s="21">
        <f t="shared" si="197"/>
        <v>2</v>
      </c>
      <c r="O268" s="24">
        <f t="shared" si="197"/>
        <v>30</v>
      </c>
      <c r="P268" s="24">
        <f t="shared" si="197"/>
        <v>110</v>
      </c>
      <c r="Q268" s="22">
        <f t="shared" si="197"/>
        <v>0</v>
      </c>
      <c r="R268" s="22">
        <f t="shared" si="197"/>
        <v>240</v>
      </c>
      <c r="S268" s="22">
        <f t="shared" si="197"/>
        <v>0</v>
      </c>
      <c r="T268" s="22">
        <f t="shared" si="197"/>
        <v>0</v>
      </c>
      <c r="U268" s="22">
        <f t="shared" si="197"/>
        <v>0</v>
      </c>
      <c r="V268" s="22">
        <f t="shared" si="197"/>
        <v>0</v>
      </c>
      <c r="W268" s="21">
        <f t="shared" si="197"/>
        <v>0</v>
      </c>
      <c r="X268" s="403">
        <f t="shared" si="197"/>
        <v>0</v>
      </c>
      <c r="Y268" s="401">
        <f t="shared" si="197"/>
        <v>0</v>
      </c>
      <c r="Z268" s="401">
        <f t="shared" si="197"/>
        <v>0</v>
      </c>
      <c r="AA268" s="404">
        <f t="shared" si="197"/>
        <v>0</v>
      </c>
      <c r="AB268" s="403">
        <f t="shared" si="197"/>
        <v>0</v>
      </c>
      <c r="AC268" s="401">
        <f t="shared" si="197"/>
        <v>0</v>
      </c>
      <c r="AD268" s="401">
        <f t="shared" si="197"/>
        <v>0</v>
      </c>
      <c r="AE268" s="404">
        <f t="shared" si="197"/>
        <v>0</v>
      </c>
      <c r="AF268" s="403">
        <f t="shared" si="197"/>
        <v>0</v>
      </c>
      <c r="AG268" s="401">
        <f t="shared" si="197"/>
        <v>0</v>
      </c>
      <c r="AH268" s="401">
        <f t="shared" si="197"/>
        <v>0</v>
      </c>
      <c r="AI268" s="404">
        <f t="shared" si="197"/>
        <v>0</v>
      </c>
      <c r="AJ268" s="403">
        <f t="shared" si="197"/>
        <v>30</v>
      </c>
      <c r="AK268" s="401">
        <f t="shared" si="197"/>
        <v>30</v>
      </c>
      <c r="AL268" s="401">
        <f t="shared" si="197"/>
        <v>30</v>
      </c>
      <c r="AM268" s="404">
        <f t="shared" si="197"/>
        <v>60</v>
      </c>
      <c r="AN268" s="403">
        <f t="shared" si="197"/>
        <v>50</v>
      </c>
      <c r="AO268" s="401">
        <f t="shared" si="197"/>
        <v>120</v>
      </c>
      <c r="AP268" s="401">
        <f t="shared" si="197"/>
        <v>0</v>
      </c>
      <c r="AQ268" s="401">
        <f t="shared" si="197"/>
        <v>30</v>
      </c>
      <c r="AR268" s="531"/>
    </row>
    <row r="269" spans="1:44" customFormat="1" ht="13.15" customHeight="1" thickTop="1" x14ac:dyDescent="0.2">
      <c r="A269" s="242" t="s">
        <v>107</v>
      </c>
      <c r="B269" s="107"/>
      <c r="C269" s="72"/>
      <c r="D269" s="240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240"/>
      <c r="P269" s="74"/>
      <c r="Q269" s="76"/>
      <c r="R269" s="76"/>
      <c r="S269" s="98"/>
      <c r="T269" s="82"/>
      <c r="U269" s="98"/>
      <c r="V269" s="82"/>
      <c r="W269" s="80"/>
      <c r="X269" s="521"/>
      <c r="Y269" s="522"/>
      <c r="Z269" s="522"/>
      <c r="AA269" s="523"/>
      <c r="AB269" s="521"/>
      <c r="AC269" s="522"/>
      <c r="AD269" s="522"/>
      <c r="AE269" s="523"/>
      <c r="AF269" s="521"/>
      <c r="AG269" s="522"/>
      <c r="AH269" s="522"/>
      <c r="AI269" s="524"/>
      <c r="AJ269" s="525"/>
      <c r="AK269" s="526"/>
      <c r="AL269" s="527"/>
      <c r="AM269" s="528"/>
      <c r="AN269" s="529"/>
      <c r="AO269" s="526"/>
      <c r="AP269" s="527"/>
      <c r="AQ269" s="527"/>
    </row>
    <row r="270" spans="1:44" customFormat="1" ht="13.15" customHeight="1" x14ac:dyDescent="0.2">
      <c r="A270" s="181" t="s">
        <v>298</v>
      </c>
      <c r="B270" s="107" t="s">
        <v>62</v>
      </c>
      <c r="C270" s="72"/>
      <c r="D270" s="240">
        <v>60</v>
      </c>
      <c r="E270" s="94"/>
      <c r="F270" s="76"/>
      <c r="G270" s="76"/>
      <c r="H270" s="76"/>
      <c r="I270" s="76"/>
      <c r="J270" s="76"/>
      <c r="K270" s="76"/>
      <c r="L270" s="76">
        <v>3</v>
      </c>
      <c r="M270" s="76"/>
      <c r="N270" s="77"/>
      <c r="O270" s="236">
        <f t="shared" ref="O270:O271" si="198">SUM(E270:N270)</f>
        <v>3</v>
      </c>
      <c r="P270" s="79"/>
      <c r="Q270" s="82"/>
      <c r="R270" s="82"/>
      <c r="S270" s="98"/>
      <c r="T270" s="82"/>
      <c r="U270" s="98"/>
      <c r="V270" s="82"/>
      <c r="W270" s="80">
        <v>60</v>
      </c>
      <c r="X270" s="488"/>
      <c r="Y270" s="489"/>
      <c r="Z270" s="489"/>
      <c r="AA270" s="490"/>
      <c r="AB270" s="488"/>
      <c r="AC270" s="489"/>
      <c r="AD270" s="489"/>
      <c r="AE270" s="490"/>
      <c r="AF270" s="488"/>
      <c r="AG270" s="489"/>
      <c r="AH270" s="489"/>
      <c r="AI270" s="491"/>
      <c r="AJ270" s="496"/>
      <c r="AK270" s="494"/>
      <c r="AL270" s="449">
        <v>60</v>
      </c>
      <c r="AM270" s="448"/>
      <c r="AN270" s="493"/>
      <c r="AO270" s="494"/>
      <c r="AP270" s="449"/>
      <c r="AQ270" s="449"/>
    </row>
    <row r="271" spans="1:44" s="3" customFormat="1" ht="13.15" customHeight="1" thickBot="1" x14ac:dyDescent="0.25">
      <c r="A271" s="148" t="s">
        <v>299</v>
      </c>
      <c r="B271" s="107"/>
      <c r="C271" s="72" t="s">
        <v>62</v>
      </c>
      <c r="D271" s="236">
        <v>60</v>
      </c>
      <c r="E271" s="295"/>
      <c r="F271" s="295"/>
      <c r="G271" s="295"/>
      <c r="H271" s="295"/>
      <c r="I271" s="295"/>
      <c r="J271" s="295"/>
      <c r="K271" s="295"/>
      <c r="L271" s="295"/>
      <c r="M271" s="295">
        <v>3</v>
      </c>
      <c r="N271" s="334"/>
      <c r="O271" s="236">
        <f t="shared" si="198"/>
        <v>3</v>
      </c>
      <c r="P271" s="79"/>
      <c r="Q271" s="82"/>
      <c r="R271" s="82"/>
      <c r="S271" s="98"/>
      <c r="T271" s="82"/>
      <c r="U271" s="98"/>
      <c r="V271" s="82"/>
      <c r="W271" s="80">
        <v>60</v>
      </c>
      <c r="X271" s="488"/>
      <c r="Y271" s="489"/>
      <c r="Z271" s="489"/>
      <c r="AA271" s="490"/>
      <c r="AB271" s="488"/>
      <c r="AC271" s="489"/>
      <c r="AD271" s="489"/>
      <c r="AE271" s="490"/>
      <c r="AF271" s="488"/>
      <c r="AG271" s="489"/>
      <c r="AH271" s="489"/>
      <c r="AI271" s="491"/>
      <c r="AJ271" s="496"/>
      <c r="AK271" s="494"/>
      <c r="AL271" s="449"/>
      <c r="AM271" s="448"/>
      <c r="AN271" s="493">
        <v>60</v>
      </c>
      <c r="AO271" s="494"/>
      <c r="AP271" s="449"/>
      <c r="AQ271" s="449"/>
    </row>
    <row r="272" spans="1:44" customFormat="1" ht="19.899999999999999" customHeight="1" thickTop="1" thickBot="1" x14ac:dyDescent="0.25">
      <c r="A272" s="186" t="s">
        <v>115</v>
      </c>
      <c r="B272" s="22" t="s">
        <v>120</v>
      </c>
      <c r="C272" s="21" t="s">
        <v>120</v>
      </c>
      <c r="D272" s="235">
        <f>SUM(D270:D271)</f>
        <v>120</v>
      </c>
      <c r="E272" s="24">
        <f>SUM(E270:E271)</f>
        <v>0</v>
      </c>
      <c r="F272" s="22">
        <f t="shared" ref="F272:N272" si="199">SUM(F270:F271)</f>
        <v>0</v>
      </c>
      <c r="G272" s="22">
        <f t="shared" si="199"/>
        <v>0</v>
      </c>
      <c r="H272" s="22">
        <f t="shared" si="199"/>
        <v>0</v>
      </c>
      <c r="I272" s="22">
        <f t="shared" si="199"/>
        <v>0</v>
      </c>
      <c r="J272" s="22">
        <f t="shared" si="199"/>
        <v>0</v>
      </c>
      <c r="K272" s="22">
        <f t="shared" si="199"/>
        <v>0</v>
      </c>
      <c r="L272" s="22">
        <f t="shared" si="199"/>
        <v>3</v>
      </c>
      <c r="M272" s="22">
        <f t="shared" si="199"/>
        <v>3</v>
      </c>
      <c r="N272" s="21">
        <f t="shared" si="199"/>
        <v>0</v>
      </c>
      <c r="O272" s="24">
        <f>SUM(O270:O271)</f>
        <v>6</v>
      </c>
      <c r="P272" s="24">
        <f t="shared" ref="P272:AQ272" si="200">SUM(P270:P271)</f>
        <v>0</v>
      </c>
      <c r="Q272" s="22">
        <f t="shared" si="200"/>
        <v>0</v>
      </c>
      <c r="R272" s="22">
        <f t="shared" si="200"/>
        <v>0</v>
      </c>
      <c r="S272" s="22">
        <f t="shared" si="200"/>
        <v>0</v>
      </c>
      <c r="T272" s="22">
        <f t="shared" si="200"/>
        <v>0</v>
      </c>
      <c r="U272" s="22">
        <f t="shared" si="200"/>
        <v>0</v>
      </c>
      <c r="V272" s="22">
        <f t="shared" si="200"/>
        <v>0</v>
      </c>
      <c r="W272" s="21">
        <f t="shared" si="200"/>
        <v>120</v>
      </c>
      <c r="X272" s="403">
        <f t="shared" si="200"/>
        <v>0</v>
      </c>
      <c r="Y272" s="401">
        <f t="shared" si="200"/>
        <v>0</v>
      </c>
      <c r="Z272" s="401">
        <f t="shared" si="200"/>
        <v>0</v>
      </c>
      <c r="AA272" s="404">
        <f t="shared" si="200"/>
        <v>0</v>
      </c>
      <c r="AB272" s="403">
        <f t="shared" si="200"/>
        <v>0</v>
      </c>
      <c r="AC272" s="401">
        <f t="shared" si="200"/>
        <v>0</v>
      </c>
      <c r="AD272" s="401">
        <f t="shared" si="200"/>
        <v>0</v>
      </c>
      <c r="AE272" s="404">
        <f t="shared" si="200"/>
        <v>0</v>
      </c>
      <c r="AF272" s="403">
        <f t="shared" si="200"/>
        <v>0</v>
      </c>
      <c r="AG272" s="401">
        <f t="shared" si="200"/>
        <v>0</v>
      </c>
      <c r="AH272" s="401">
        <f t="shared" si="200"/>
        <v>0</v>
      </c>
      <c r="AI272" s="404">
        <f t="shared" si="200"/>
        <v>0</v>
      </c>
      <c r="AJ272" s="403">
        <f t="shared" si="200"/>
        <v>0</v>
      </c>
      <c r="AK272" s="401">
        <f t="shared" si="200"/>
        <v>0</v>
      </c>
      <c r="AL272" s="401">
        <f t="shared" si="200"/>
        <v>60</v>
      </c>
      <c r="AM272" s="404">
        <f t="shared" si="200"/>
        <v>0</v>
      </c>
      <c r="AN272" s="403">
        <f t="shared" si="200"/>
        <v>60</v>
      </c>
      <c r="AO272" s="401">
        <f t="shared" si="200"/>
        <v>0</v>
      </c>
      <c r="AP272" s="401">
        <f t="shared" si="200"/>
        <v>0</v>
      </c>
      <c r="AQ272" s="401">
        <f t="shared" si="200"/>
        <v>0</v>
      </c>
    </row>
    <row r="273" spans="1:43" customFormat="1" ht="22.15" customHeight="1" thickTop="1" thickBot="1" x14ac:dyDescent="0.25">
      <c r="A273" s="350" t="s">
        <v>143</v>
      </c>
      <c r="B273" s="213" t="s">
        <v>272</v>
      </c>
      <c r="C273" s="55" t="s">
        <v>273</v>
      </c>
      <c r="D273" s="238">
        <f>SUM(D254,D268,D272)</f>
        <v>920</v>
      </c>
      <c r="E273" s="258">
        <f>SUM(E254,E268,E272)</f>
        <v>0</v>
      </c>
      <c r="F273" s="85">
        <f t="shared" ref="F273:N273" si="201">SUM(F254,F268,F272)</f>
        <v>0</v>
      </c>
      <c r="G273" s="85">
        <f t="shared" si="201"/>
        <v>0</v>
      </c>
      <c r="H273" s="85">
        <f t="shared" si="201"/>
        <v>0</v>
      </c>
      <c r="I273" s="85">
        <f t="shared" si="201"/>
        <v>0</v>
      </c>
      <c r="J273" s="85">
        <f t="shared" si="201"/>
        <v>0</v>
      </c>
      <c r="K273" s="85">
        <f t="shared" si="201"/>
        <v>18</v>
      </c>
      <c r="L273" s="85">
        <f t="shared" si="201"/>
        <v>26</v>
      </c>
      <c r="M273" s="89">
        <f t="shared" si="201"/>
        <v>23</v>
      </c>
      <c r="N273" s="84">
        <f t="shared" si="201"/>
        <v>19</v>
      </c>
      <c r="O273" s="235">
        <f>SUM(O254,O268,O272)</f>
        <v>86</v>
      </c>
      <c r="P273" s="258">
        <f t="shared" ref="P273:W273" si="202">SUM(P254,P268,P272)</f>
        <v>290</v>
      </c>
      <c r="Q273" s="85">
        <f t="shared" si="202"/>
        <v>0</v>
      </c>
      <c r="R273" s="85">
        <f t="shared" si="202"/>
        <v>390</v>
      </c>
      <c r="S273" s="85">
        <f t="shared" si="202"/>
        <v>0</v>
      </c>
      <c r="T273" s="85">
        <f t="shared" si="202"/>
        <v>0</v>
      </c>
      <c r="U273" s="85">
        <f t="shared" si="202"/>
        <v>0</v>
      </c>
      <c r="V273" s="85">
        <f t="shared" si="202"/>
        <v>120</v>
      </c>
      <c r="W273" s="84">
        <f t="shared" si="202"/>
        <v>120</v>
      </c>
      <c r="X273" s="601">
        <f>SUM(X254,X268,X272,Y254,Y268,Y272)</f>
        <v>0</v>
      </c>
      <c r="Y273" s="600"/>
      <c r="Z273" s="600">
        <f>SUM(Z254,Z268,Z272,AA254,AA268,AA272)</f>
        <v>0</v>
      </c>
      <c r="AA273" s="619"/>
      <c r="AB273" s="601">
        <f t="shared" ref="AB273" si="203">SUM(AB254,AB268,AB272,AC254,AC268,AC272)</f>
        <v>0</v>
      </c>
      <c r="AC273" s="600"/>
      <c r="AD273" s="600">
        <f t="shared" ref="AD273" si="204">SUM(AD254,AD268,AD272,AE254,AE268,AE272)</f>
        <v>0</v>
      </c>
      <c r="AE273" s="619"/>
      <c r="AF273" s="601">
        <f t="shared" ref="AF273" si="205">SUM(AF254,AF268,AF272,AG254,AG268,AG272)</f>
        <v>0</v>
      </c>
      <c r="AG273" s="600"/>
      <c r="AH273" s="600">
        <f t="shared" ref="AH273" si="206">SUM(AH254,AH268,AH272,AI254,AI268,AI272)</f>
        <v>0</v>
      </c>
      <c r="AI273" s="619"/>
      <c r="AJ273" s="601">
        <f t="shared" ref="AJ273" si="207">SUM(AJ254,AJ268,AJ272,AK254,AK268,AK272)</f>
        <v>180</v>
      </c>
      <c r="AK273" s="600"/>
      <c r="AL273" s="600">
        <f t="shared" ref="AL273" si="208">SUM(AL254,AL268,AL272,AM254,AM268,AM272)</f>
        <v>300</v>
      </c>
      <c r="AM273" s="619"/>
      <c r="AN273" s="601">
        <f t="shared" ref="AN273" si="209">SUM(AN254,AN268,AN272,AO254,AO268,AO272)</f>
        <v>260</v>
      </c>
      <c r="AO273" s="600"/>
      <c r="AP273" s="600">
        <f t="shared" ref="AP273" si="210">SUM(AP254,AP268,AP272,AQ254,AQ268,AQ272)</f>
        <v>180</v>
      </c>
      <c r="AQ273" s="600"/>
    </row>
    <row r="274" spans="1:43" customFormat="1" ht="19.899999999999999" customHeight="1" thickTop="1" thickBot="1" x14ac:dyDescent="0.25">
      <c r="A274" s="352" t="s">
        <v>45</v>
      </c>
      <c r="B274" s="95">
        <v>5</v>
      </c>
      <c r="C274" s="220">
        <v>3</v>
      </c>
      <c r="D274" s="231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231"/>
      <c r="P274" s="66"/>
      <c r="Q274" s="56"/>
      <c r="R274" s="56"/>
      <c r="S274" s="56"/>
      <c r="T274" s="56"/>
      <c r="U274" s="56"/>
      <c r="V274" s="56"/>
      <c r="W274" s="57"/>
      <c r="X274" s="611"/>
      <c r="Y274" s="612"/>
      <c r="Z274" s="613"/>
      <c r="AA274" s="614"/>
      <c r="AB274" s="615"/>
      <c r="AC274" s="615"/>
      <c r="AD274" s="616"/>
      <c r="AE274" s="616"/>
      <c r="AF274" s="615"/>
      <c r="AG274" s="615"/>
      <c r="AH274" s="613"/>
      <c r="AI274" s="613"/>
      <c r="AJ274" s="601">
        <v>3</v>
      </c>
      <c r="AK274" s="600"/>
      <c r="AL274" s="602">
        <v>2</v>
      </c>
      <c r="AM274" s="616"/>
      <c r="AN274" s="601">
        <v>2</v>
      </c>
      <c r="AO274" s="600"/>
      <c r="AP274" s="602">
        <v>1</v>
      </c>
      <c r="AQ274" s="602"/>
    </row>
    <row r="275" spans="1:43" customFormat="1" ht="13.9" customHeight="1" thickTop="1" thickBot="1" x14ac:dyDescent="0.25">
      <c r="A275" s="375"/>
      <c r="B275" s="101"/>
      <c r="C275" s="376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15"/>
      <c r="AG275" s="115"/>
      <c r="AH275" s="115"/>
      <c r="AI275" s="115"/>
      <c r="AJ275" s="102"/>
      <c r="AK275" s="102"/>
      <c r="AL275" s="102"/>
      <c r="AM275" s="102"/>
      <c r="AN275" s="115"/>
      <c r="AO275" s="115"/>
      <c r="AP275" s="115"/>
      <c r="AQ275" s="96"/>
    </row>
    <row r="276" spans="1:43" customFormat="1" ht="19.899999999999999" customHeight="1" thickTop="1" thickBot="1" x14ac:dyDescent="0.25">
      <c r="A276" s="758" t="s">
        <v>72</v>
      </c>
      <c r="B276" s="758"/>
      <c r="C276" s="758"/>
      <c r="D276" s="758"/>
      <c r="E276" s="758"/>
      <c r="F276" s="758"/>
      <c r="G276" s="758"/>
      <c r="H276" s="758"/>
      <c r="I276" s="758"/>
      <c r="J276" s="758"/>
      <c r="K276" s="758"/>
      <c r="L276" s="758"/>
      <c r="M276" s="758"/>
      <c r="N276" s="758"/>
      <c r="O276" s="758"/>
      <c r="P276" s="758"/>
      <c r="Q276" s="758"/>
      <c r="R276" s="758"/>
      <c r="S276" s="758"/>
      <c r="T276" s="758"/>
      <c r="U276" s="758"/>
      <c r="V276" s="758"/>
      <c r="W276" s="758"/>
      <c r="X276" s="758"/>
      <c r="Y276" s="758"/>
      <c r="Z276" s="758"/>
      <c r="AA276" s="758"/>
      <c r="AB276" s="758"/>
      <c r="AC276" s="758"/>
      <c r="AD276" s="758"/>
      <c r="AE276" s="758"/>
      <c r="AF276" s="758"/>
      <c r="AG276" s="758"/>
      <c r="AH276" s="758"/>
      <c r="AI276" s="758"/>
      <c r="AJ276" s="758"/>
      <c r="AK276" s="758"/>
      <c r="AL276" s="758"/>
      <c r="AM276" s="758"/>
      <c r="AN276" s="758"/>
      <c r="AO276" s="758"/>
      <c r="AP276" s="758"/>
      <c r="AQ276" s="759"/>
    </row>
    <row r="277" spans="1:43" s="87" customFormat="1" ht="15" customHeight="1" thickTop="1" thickBot="1" x14ac:dyDescent="0.25">
      <c r="A277" s="363" t="s">
        <v>270</v>
      </c>
      <c r="B277" s="364"/>
      <c r="C277" s="152"/>
      <c r="D277" s="235">
        <f>SUM(D150-D13-D14-D52-D53)</f>
        <v>2385</v>
      </c>
      <c r="E277" s="365">
        <f>SUM(E150)</f>
        <v>32</v>
      </c>
      <c r="F277" s="366">
        <f>SUM(F150)</f>
        <v>30</v>
      </c>
      <c r="G277" s="366">
        <f>SUM(G150)</f>
        <v>31</v>
      </c>
      <c r="H277" s="366">
        <f>SUM(H150)</f>
        <v>32</v>
      </c>
      <c r="I277" s="366">
        <f>SUM(I150)</f>
        <v>34</v>
      </c>
      <c r="J277" s="366">
        <f>SUM(J150-J52-J53)</f>
        <v>27</v>
      </c>
      <c r="K277" s="366">
        <f>SUM(K150-K13)</f>
        <v>11</v>
      </c>
      <c r="L277" s="366">
        <f>SUM(L150-L14)</f>
        <v>0</v>
      </c>
      <c r="M277" s="366">
        <f t="shared" ref="M277:W277" si="211">SUM(M150)</f>
        <v>4</v>
      </c>
      <c r="N277" s="367">
        <f t="shared" si="211"/>
        <v>7</v>
      </c>
      <c r="O277" s="238">
        <f>SUM(E277:N277)</f>
        <v>208</v>
      </c>
      <c r="P277" s="258">
        <f>SUM(P150-P13-P14)</f>
        <v>1120</v>
      </c>
      <c r="Q277" s="85">
        <f t="shared" si="211"/>
        <v>30</v>
      </c>
      <c r="R277" s="85">
        <f>SUM(R150-R52-R53)</f>
        <v>815</v>
      </c>
      <c r="S277" s="85">
        <f t="shared" si="211"/>
        <v>30</v>
      </c>
      <c r="T277" s="85">
        <f t="shared" si="211"/>
        <v>0</v>
      </c>
      <c r="U277" s="85">
        <f t="shared" si="211"/>
        <v>180</v>
      </c>
      <c r="V277" s="85">
        <f t="shared" si="211"/>
        <v>0</v>
      </c>
      <c r="W277" s="89">
        <f t="shared" si="211"/>
        <v>210</v>
      </c>
      <c r="X277" s="661">
        <f>SUM(X150:Y150)</f>
        <v>405</v>
      </c>
      <c r="Y277" s="636"/>
      <c r="Z277" s="636">
        <f>SUM(Z150:AA150)</f>
        <v>335</v>
      </c>
      <c r="AA277" s="637"/>
      <c r="AB277" s="661">
        <f>SUM(AB150:AC150)</f>
        <v>395</v>
      </c>
      <c r="AC277" s="636"/>
      <c r="AD277" s="636">
        <f>SUM(AD150:AE150)</f>
        <v>310</v>
      </c>
      <c r="AE277" s="637"/>
      <c r="AF277" s="661">
        <f>SUM(AF150:AG150)</f>
        <v>335</v>
      </c>
      <c r="AG277" s="636"/>
      <c r="AH277" s="636">
        <f>SUM(AH150,AI150-AI52-AI53)</f>
        <v>375</v>
      </c>
      <c r="AI277" s="637"/>
      <c r="AJ277" s="661">
        <f>SUM(AJ150,AK150-AJ13)</f>
        <v>110</v>
      </c>
      <c r="AK277" s="636"/>
      <c r="AL277" s="636">
        <f>SUM(AL150,AM150-AL14)</f>
        <v>0</v>
      </c>
      <c r="AM277" s="637"/>
      <c r="AN277" s="661">
        <f>SUM(AN150:AO150)</f>
        <v>30</v>
      </c>
      <c r="AO277" s="636"/>
      <c r="AP277" s="636">
        <f>SUM(AP150:AQ150)</f>
        <v>90</v>
      </c>
      <c r="AQ277" s="636"/>
    </row>
    <row r="278" spans="1:43" s="87" customFormat="1" ht="15" customHeight="1" thickTop="1" x14ac:dyDescent="0.2">
      <c r="A278" s="149" t="s">
        <v>267</v>
      </c>
      <c r="B278" s="121"/>
      <c r="C278" s="122"/>
      <c r="D278" s="241">
        <f>SUM(D190,D12,D13,D52,D53)</f>
        <v>1020</v>
      </c>
      <c r="E278" s="316">
        <f>SUM(E190)</f>
        <v>0</v>
      </c>
      <c r="F278" s="153">
        <f>SUM(F190)</f>
        <v>0</v>
      </c>
      <c r="G278" s="153">
        <f>SUM(G190)</f>
        <v>0</v>
      </c>
      <c r="H278" s="153">
        <f>SUM(H190)</f>
        <v>0</v>
      </c>
      <c r="I278" s="153">
        <f>SUM(I190)</f>
        <v>0</v>
      </c>
      <c r="J278" s="153">
        <f>SUM(J190,J52,J53)</f>
        <v>4</v>
      </c>
      <c r="K278" s="153">
        <f>SUM(K190,K13)</f>
        <v>20</v>
      </c>
      <c r="L278" s="153">
        <f>SUM(L190,L14)</f>
        <v>27</v>
      </c>
      <c r="M278" s="153">
        <f t="shared" ref="M278:W278" si="212">SUM(M190)</f>
        <v>25</v>
      </c>
      <c r="N278" s="122">
        <f t="shared" si="212"/>
        <v>20</v>
      </c>
      <c r="O278" s="241">
        <f>SUM(E278:N278)</f>
        <v>96</v>
      </c>
      <c r="P278" s="316">
        <f>SUM(P190,P13,P14)</f>
        <v>260</v>
      </c>
      <c r="Q278" s="153">
        <f t="shared" si="212"/>
        <v>90</v>
      </c>
      <c r="R278" s="153">
        <f>SUM(R190,R52,R53)</f>
        <v>430</v>
      </c>
      <c r="S278" s="153">
        <f t="shared" si="212"/>
        <v>0</v>
      </c>
      <c r="T278" s="153">
        <f t="shared" si="212"/>
        <v>0</v>
      </c>
      <c r="U278" s="153">
        <f t="shared" si="212"/>
        <v>0</v>
      </c>
      <c r="V278" s="153">
        <f t="shared" si="212"/>
        <v>120</v>
      </c>
      <c r="W278" s="532">
        <f t="shared" si="212"/>
        <v>120</v>
      </c>
      <c r="X278" s="707">
        <f t="shared" ref="X278" si="213">SUM(X190)</f>
        <v>0</v>
      </c>
      <c r="Y278" s="706"/>
      <c r="Z278" s="706">
        <f t="shared" ref="Z278" si="214">SUM(Z190)</f>
        <v>0</v>
      </c>
      <c r="AA278" s="708"/>
      <c r="AB278" s="707">
        <f t="shared" ref="AB278" si="215">SUM(AB190)</f>
        <v>0</v>
      </c>
      <c r="AC278" s="706"/>
      <c r="AD278" s="706">
        <f t="shared" ref="AD278" si="216">SUM(AD190)</f>
        <v>0</v>
      </c>
      <c r="AE278" s="708"/>
      <c r="AF278" s="707">
        <f t="shared" ref="AF278" si="217">SUM(AF190)</f>
        <v>0</v>
      </c>
      <c r="AG278" s="706"/>
      <c r="AH278" s="706">
        <f>SUM(AH190,AI52,AI53)</f>
        <v>40</v>
      </c>
      <c r="AI278" s="708"/>
      <c r="AJ278" s="707">
        <f>SUM(AJ190,AJ13)</f>
        <v>180</v>
      </c>
      <c r="AK278" s="706"/>
      <c r="AL278" s="706">
        <f>SUM(AL190,AL14)</f>
        <v>330</v>
      </c>
      <c r="AM278" s="708"/>
      <c r="AN278" s="707">
        <f>SUM(AN190)</f>
        <v>290</v>
      </c>
      <c r="AO278" s="706"/>
      <c r="AP278" s="706">
        <f>SUM(AP190)</f>
        <v>180</v>
      </c>
      <c r="AQ278" s="706"/>
    </row>
    <row r="279" spans="1:43" s="87" customFormat="1" ht="15" customHeight="1" x14ac:dyDescent="0.2">
      <c r="A279" s="546" t="s">
        <v>268</v>
      </c>
      <c r="B279" s="547"/>
      <c r="C279" s="548"/>
      <c r="D279" s="549">
        <f>SUM(D190,D12,D13,D52,D53)</f>
        <v>1020</v>
      </c>
      <c r="E279" s="550">
        <f>SUM(E273)</f>
        <v>0</v>
      </c>
      <c r="F279" s="551">
        <f t="shared" ref="F279:W279" si="218">SUM(F233)</f>
        <v>0</v>
      </c>
      <c r="G279" s="551">
        <f t="shared" si="218"/>
        <v>0</v>
      </c>
      <c r="H279" s="551">
        <f t="shared" si="218"/>
        <v>0</v>
      </c>
      <c r="I279" s="551">
        <f t="shared" si="218"/>
        <v>0</v>
      </c>
      <c r="J279" s="551">
        <f>SUM(J233,J52,J53)</f>
        <v>4</v>
      </c>
      <c r="K279" s="551">
        <f>SUM(K233,K13)</f>
        <v>21</v>
      </c>
      <c r="L279" s="551">
        <f>SUM(L233,L14)</f>
        <v>25</v>
      </c>
      <c r="M279" s="551">
        <f t="shared" si="218"/>
        <v>25</v>
      </c>
      <c r="N279" s="548">
        <f t="shared" si="218"/>
        <v>21</v>
      </c>
      <c r="O279" s="549">
        <f>SUM(E279:N279)</f>
        <v>96</v>
      </c>
      <c r="P279" s="550">
        <f>SUM(P233,P13,P14)</f>
        <v>335</v>
      </c>
      <c r="Q279" s="551">
        <f t="shared" si="218"/>
        <v>60</v>
      </c>
      <c r="R279" s="551">
        <f>SUM(R233,R52,R53)</f>
        <v>385</v>
      </c>
      <c r="S279" s="551">
        <f t="shared" si="218"/>
        <v>0</v>
      </c>
      <c r="T279" s="551">
        <f t="shared" si="218"/>
        <v>0</v>
      </c>
      <c r="U279" s="551">
        <f t="shared" si="218"/>
        <v>0</v>
      </c>
      <c r="V279" s="551">
        <f t="shared" si="218"/>
        <v>120</v>
      </c>
      <c r="W279" s="552">
        <f t="shared" si="218"/>
        <v>120</v>
      </c>
      <c r="X279" s="651">
        <f t="shared" ref="X279" si="219">SUM(X233)</f>
        <v>0</v>
      </c>
      <c r="Y279" s="652"/>
      <c r="Z279" s="652">
        <f t="shared" ref="Z279" si="220">SUM(Z233)</f>
        <v>0</v>
      </c>
      <c r="AA279" s="653"/>
      <c r="AB279" s="651">
        <f t="shared" ref="AB279" si="221">SUM(AB233)</f>
        <v>0</v>
      </c>
      <c r="AC279" s="652"/>
      <c r="AD279" s="652">
        <f t="shared" ref="AD279" si="222">SUM(AD233)</f>
        <v>0</v>
      </c>
      <c r="AE279" s="653"/>
      <c r="AF279" s="651">
        <f t="shared" ref="AF279" si="223">SUM(AF233)</f>
        <v>0</v>
      </c>
      <c r="AG279" s="652"/>
      <c r="AH279" s="652">
        <f>SUM(AH233,AI52,AI53)</f>
        <v>40</v>
      </c>
      <c r="AI279" s="653"/>
      <c r="AJ279" s="651">
        <f>SUM(AJ233,AJ13)</f>
        <v>200</v>
      </c>
      <c r="AK279" s="652"/>
      <c r="AL279" s="652">
        <f>SUM(AL233,AL14)</f>
        <v>285</v>
      </c>
      <c r="AM279" s="653"/>
      <c r="AN279" s="651">
        <f>SUM(AN233)</f>
        <v>300</v>
      </c>
      <c r="AO279" s="652"/>
      <c r="AP279" s="652">
        <f>SUM(AP233)</f>
        <v>195</v>
      </c>
      <c r="AQ279" s="652"/>
    </row>
    <row r="280" spans="1:43" s="87" customFormat="1" ht="15" customHeight="1" thickBot="1" x14ac:dyDescent="0.25">
      <c r="A280" s="536" t="s">
        <v>269</v>
      </c>
      <c r="B280" s="537"/>
      <c r="C280" s="538"/>
      <c r="D280" s="539">
        <f>SUM(D273,D12,D13,D52,D53)</f>
        <v>1020</v>
      </c>
      <c r="E280" s="540">
        <f>SUM(E273)</f>
        <v>0</v>
      </c>
      <c r="F280" s="541">
        <f t="shared" ref="F280:W280" si="224">SUM(F273)</f>
        <v>0</v>
      </c>
      <c r="G280" s="541">
        <f t="shared" si="224"/>
        <v>0</v>
      </c>
      <c r="H280" s="541">
        <f t="shared" si="224"/>
        <v>0</v>
      </c>
      <c r="I280" s="541">
        <f t="shared" si="224"/>
        <v>0</v>
      </c>
      <c r="J280" s="541">
        <f>SUM(J273,J52,J53)</f>
        <v>4</v>
      </c>
      <c r="K280" s="541">
        <f>SUM(K273,K13)</f>
        <v>21</v>
      </c>
      <c r="L280" s="541">
        <f>SUM(L273,L14)</f>
        <v>29</v>
      </c>
      <c r="M280" s="541">
        <f t="shared" si="224"/>
        <v>23</v>
      </c>
      <c r="N280" s="542">
        <f t="shared" si="224"/>
        <v>19</v>
      </c>
      <c r="O280" s="543">
        <f>SUM(E280:N280)</f>
        <v>96</v>
      </c>
      <c r="P280" s="543">
        <f>SUM(P273,P13,P14)</f>
        <v>350</v>
      </c>
      <c r="Q280" s="544">
        <f t="shared" si="224"/>
        <v>0</v>
      </c>
      <c r="R280" s="544">
        <f>SUM(R273,R52,R53)</f>
        <v>430</v>
      </c>
      <c r="S280" s="544">
        <f t="shared" si="224"/>
        <v>0</v>
      </c>
      <c r="T280" s="544">
        <f t="shared" si="224"/>
        <v>0</v>
      </c>
      <c r="U280" s="544">
        <f t="shared" si="224"/>
        <v>0</v>
      </c>
      <c r="V280" s="544">
        <f t="shared" si="224"/>
        <v>120</v>
      </c>
      <c r="W280" s="545">
        <f t="shared" si="224"/>
        <v>120</v>
      </c>
      <c r="X280" s="662">
        <f>SUM(X273)</f>
        <v>0</v>
      </c>
      <c r="Y280" s="663"/>
      <c r="Z280" s="663">
        <f>SUM(Z273)</f>
        <v>0</v>
      </c>
      <c r="AA280" s="664"/>
      <c r="AB280" s="662">
        <f>SUM(AB273)</f>
        <v>0</v>
      </c>
      <c r="AC280" s="663"/>
      <c r="AD280" s="663">
        <f>SUM(AD273)</f>
        <v>0</v>
      </c>
      <c r="AE280" s="664"/>
      <c r="AF280" s="662">
        <f>SUM(AF273)</f>
        <v>0</v>
      </c>
      <c r="AG280" s="663"/>
      <c r="AH280" s="663">
        <f>SUM(AH273,AI52,AI53)</f>
        <v>40</v>
      </c>
      <c r="AI280" s="664"/>
      <c r="AJ280" s="662">
        <f>SUM(AJ273,AJ13)</f>
        <v>210</v>
      </c>
      <c r="AK280" s="663"/>
      <c r="AL280" s="663">
        <f>SUM(AL273,AL14)</f>
        <v>330</v>
      </c>
      <c r="AM280" s="664"/>
      <c r="AN280" s="662">
        <f t="shared" ref="AN280" si="225">SUM(AN273)</f>
        <v>260</v>
      </c>
      <c r="AO280" s="663"/>
      <c r="AP280" s="663">
        <f t="shared" ref="AP280" si="226">SUM(AP273)</f>
        <v>180</v>
      </c>
      <c r="AQ280" s="663"/>
    </row>
    <row r="281" spans="1:43" s="87" customFormat="1" ht="15" customHeight="1" thickTop="1" thickBot="1" x14ac:dyDescent="0.25">
      <c r="A281" s="154" t="s">
        <v>144</v>
      </c>
      <c r="B281" s="117"/>
      <c r="C281" s="118"/>
      <c r="D281" s="232">
        <f>SUM(D34,D93,D125,D189)</f>
        <v>330</v>
      </c>
      <c r="E281" s="150"/>
      <c r="F281" s="317"/>
      <c r="G281" s="317"/>
      <c r="H281" s="317"/>
      <c r="I281" s="317"/>
      <c r="J281" s="317"/>
      <c r="K281" s="317"/>
      <c r="L281" s="317"/>
      <c r="M281" s="317"/>
      <c r="N281" s="118"/>
      <c r="O281" s="232">
        <f>SUM(O34,O93,O125,O189)</f>
        <v>23</v>
      </c>
      <c r="P281" s="319"/>
      <c r="Q281" s="119"/>
      <c r="R281" s="119"/>
      <c r="S281" s="119"/>
      <c r="T281" s="119"/>
      <c r="U281" s="119"/>
      <c r="V281" s="119"/>
      <c r="W281" s="533"/>
      <c r="X281" s="705"/>
      <c r="Y281" s="703"/>
      <c r="Z281" s="703"/>
      <c r="AA281" s="704"/>
      <c r="AB281" s="705"/>
      <c r="AC281" s="703"/>
      <c r="AD281" s="703"/>
      <c r="AE281" s="704"/>
      <c r="AF281" s="705"/>
      <c r="AG281" s="703"/>
      <c r="AH281" s="703"/>
      <c r="AI281" s="704"/>
      <c r="AJ281" s="705"/>
      <c r="AK281" s="703"/>
      <c r="AL281" s="703"/>
      <c r="AM281" s="704"/>
      <c r="AN281" s="705"/>
      <c r="AO281" s="703"/>
      <c r="AP281" s="703"/>
      <c r="AQ281" s="703"/>
    </row>
    <row r="282" spans="1:43" s="87" customFormat="1" ht="15" customHeight="1" thickTop="1" x14ac:dyDescent="0.2">
      <c r="A282" s="553" t="s">
        <v>147</v>
      </c>
      <c r="B282" s="554"/>
      <c r="C282" s="555"/>
      <c r="D282" s="556">
        <f>SUM(D277,D278)</f>
        <v>3405</v>
      </c>
      <c r="E282" s="557">
        <f t="shared" ref="E282:W282" si="227">SUM(E277,E278)</f>
        <v>32</v>
      </c>
      <c r="F282" s="558">
        <f t="shared" si="227"/>
        <v>30</v>
      </c>
      <c r="G282" s="558">
        <f t="shared" si="227"/>
        <v>31</v>
      </c>
      <c r="H282" s="558">
        <f t="shared" si="227"/>
        <v>32</v>
      </c>
      <c r="I282" s="558">
        <f t="shared" si="227"/>
        <v>34</v>
      </c>
      <c r="J282" s="558">
        <f t="shared" si="227"/>
        <v>31</v>
      </c>
      <c r="K282" s="558">
        <f t="shared" si="227"/>
        <v>31</v>
      </c>
      <c r="L282" s="558">
        <f t="shared" si="227"/>
        <v>27</v>
      </c>
      <c r="M282" s="558">
        <f t="shared" si="227"/>
        <v>29</v>
      </c>
      <c r="N282" s="559">
        <f t="shared" si="227"/>
        <v>27</v>
      </c>
      <c r="O282" s="556">
        <f t="shared" si="227"/>
        <v>304</v>
      </c>
      <c r="P282" s="557">
        <f t="shared" si="227"/>
        <v>1380</v>
      </c>
      <c r="Q282" s="558">
        <f t="shared" si="227"/>
        <v>120</v>
      </c>
      <c r="R282" s="558">
        <f t="shared" si="227"/>
        <v>1245</v>
      </c>
      <c r="S282" s="558">
        <f t="shared" si="227"/>
        <v>30</v>
      </c>
      <c r="T282" s="558">
        <f t="shared" si="227"/>
        <v>0</v>
      </c>
      <c r="U282" s="558">
        <f t="shared" si="227"/>
        <v>180</v>
      </c>
      <c r="V282" s="558">
        <f t="shared" si="227"/>
        <v>120</v>
      </c>
      <c r="W282" s="560">
        <f t="shared" si="227"/>
        <v>330</v>
      </c>
      <c r="X282" s="642">
        <f>SUM(X277,X278)</f>
        <v>405</v>
      </c>
      <c r="Y282" s="643"/>
      <c r="Z282" s="643">
        <f t="shared" ref="Z282" si="228">SUM(Z277,Z278)</f>
        <v>335</v>
      </c>
      <c r="AA282" s="644"/>
      <c r="AB282" s="642">
        <f t="shared" ref="AB282" si="229">SUM(AB277,AB278)</f>
        <v>395</v>
      </c>
      <c r="AC282" s="643"/>
      <c r="AD282" s="643">
        <f t="shared" ref="AD282" si="230">SUM(AD277,AD278)</f>
        <v>310</v>
      </c>
      <c r="AE282" s="644"/>
      <c r="AF282" s="642">
        <f t="shared" ref="AF282:AH282" si="231">SUM(AF277,AF278)</f>
        <v>335</v>
      </c>
      <c r="AG282" s="643"/>
      <c r="AH282" s="643">
        <f t="shared" si="231"/>
        <v>415</v>
      </c>
      <c r="AI282" s="644"/>
      <c r="AJ282" s="642">
        <f t="shared" ref="AJ282" si="232">SUM(AJ277,AJ278)</f>
        <v>290</v>
      </c>
      <c r="AK282" s="643"/>
      <c r="AL282" s="643">
        <f t="shared" ref="AL282" si="233">SUM(AL277,AL278)</f>
        <v>330</v>
      </c>
      <c r="AM282" s="644"/>
      <c r="AN282" s="642">
        <f t="shared" ref="AN282" si="234">SUM(AN277,AN278)</f>
        <v>320</v>
      </c>
      <c r="AO282" s="643"/>
      <c r="AP282" s="643">
        <f t="shared" ref="AP282" si="235">SUM(AP277,AP278)</f>
        <v>270</v>
      </c>
      <c r="AQ282" s="643"/>
    </row>
    <row r="283" spans="1:43" s="87" customFormat="1" ht="15" customHeight="1" x14ac:dyDescent="0.2">
      <c r="A283" s="569" t="s">
        <v>146</v>
      </c>
      <c r="B283" s="570"/>
      <c r="C283" s="571"/>
      <c r="D283" s="572">
        <f>SUM(D277,D279)</f>
        <v>3405</v>
      </c>
      <c r="E283" s="573">
        <f>SUM(E277,E279)</f>
        <v>32</v>
      </c>
      <c r="F283" s="574">
        <f t="shared" ref="F283:W283" si="236">SUM(F277,F279)</f>
        <v>30</v>
      </c>
      <c r="G283" s="574">
        <f t="shared" si="236"/>
        <v>31</v>
      </c>
      <c r="H283" s="574">
        <f t="shared" si="236"/>
        <v>32</v>
      </c>
      <c r="I283" s="574">
        <f t="shared" si="236"/>
        <v>34</v>
      </c>
      <c r="J283" s="574">
        <f t="shared" si="236"/>
        <v>31</v>
      </c>
      <c r="K283" s="574">
        <f t="shared" si="236"/>
        <v>32</v>
      </c>
      <c r="L283" s="574">
        <f t="shared" si="236"/>
        <v>25</v>
      </c>
      <c r="M283" s="574">
        <f t="shared" si="236"/>
        <v>29</v>
      </c>
      <c r="N283" s="575">
        <f t="shared" si="236"/>
        <v>28</v>
      </c>
      <c r="O283" s="572">
        <f t="shared" si="236"/>
        <v>304</v>
      </c>
      <c r="P283" s="573">
        <f t="shared" si="236"/>
        <v>1455</v>
      </c>
      <c r="Q283" s="574">
        <f t="shared" si="236"/>
        <v>90</v>
      </c>
      <c r="R283" s="574">
        <f t="shared" si="236"/>
        <v>1200</v>
      </c>
      <c r="S283" s="574">
        <f t="shared" si="236"/>
        <v>30</v>
      </c>
      <c r="T283" s="574">
        <f t="shared" si="236"/>
        <v>0</v>
      </c>
      <c r="U283" s="574">
        <f t="shared" si="236"/>
        <v>180</v>
      </c>
      <c r="V283" s="574">
        <f t="shared" si="236"/>
        <v>120</v>
      </c>
      <c r="W283" s="576">
        <f t="shared" si="236"/>
        <v>330</v>
      </c>
      <c r="X283" s="654">
        <f>SUM(X277,X279)</f>
        <v>405</v>
      </c>
      <c r="Y283" s="655"/>
      <c r="Z283" s="655">
        <f t="shared" ref="Z283" si="237">SUM(Z277,Z279)</f>
        <v>335</v>
      </c>
      <c r="AA283" s="656"/>
      <c r="AB283" s="654">
        <f t="shared" ref="AB283" si="238">SUM(AB277,AB279)</f>
        <v>395</v>
      </c>
      <c r="AC283" s="655"/>
      <c r="AD283" s="655">
        <f t="shared" ref="AD283" si="239">SUM(AD277,AD279)</f>
        <v>310</v>
      </c>
      <c r="AE283" s="656"/>
      <c r="AF283" s="654">
        <f t="shared" ref="AF283" si="240">SUM(AF277,AF279)</f>
        <v>335</v>
      </c>
      <c r="AG283" s="655"/>
      <c r="AH283" s="655">
        <f t="shared" ref="AH283" si="241">SUM(AH277,AH279)</f>
        <v>415</v>
      </c>
      <c r="AI283" s="656"/>
      <c r="AJ283" s="654">
        <f t="shared" ref="AJ283" si="242">SUM(AJ277,AJ279)</f>
        <v>310</v>
      </c>
      <c r="AK283" s="655"/>
      <c r="AL283" s="655">
        <f t="shared" ref="AL283" si="243">SUM(AL277,AL279)</f>
        <v>285</v>
      </c>
      <c r="AM283" s="656"/>
      <c r="AN283" s="654">
        <f t="shared" ref="AN283" si="244">SUM(AN277,AN279)</f>
        <v>330</v>
      </c>
      <c r="AO283" s="655"/>
      <c r="AP283" s="655">
        <f t="shared" ref="AP283" si="245">SUM(AP277,AP279)</f>
        <v>285</v>
      </c>
      <c r="AQ283" s="655"/>
    </row>
    <row r="284" spans="1:43" s="87" customFormat="1" ht="15" customHeight="1" thickBot="1" x14ac:dyDescent="0.25">
      <c r="A284" s="561" t="s">
        <v>145</v>
      </c>
      <c r="B284" s="562"/>
      <c r="C284" s="563"/>
      <c r="D284" s="564">
        <f>SUM(D277,D280)</f>
        <v>3405</v>
      </c>
      <c r="E284" s="565">
        <f>SUM(E277,E280)</f>
        <v>32</v>
      </c>
      <c r="F284" s="566">
        <f t="shared" ref="F284:W284" si="246">SUM(F277,F280)</f>
        <v>30</v>
      </c>
      <c r="G284" s="566">
        <f t="shared" si="246"/>
        <v>31</v>
      </c>
      <c r="H284" s="566">
        <f t="shared" si="246"/>
        <v>32</v>
      </c>
      <c r="I284" s="566">
        <f t="shared" si="246"/>
        <v>34</v>
      </c>
      <c r="J284" s="566">
        <f t="shared" si="246"/>
        <v>31</v>
      </c>
      <c r="K284" s="566">
        <f t="shared" si="246"/>
        <v>32</v>
      </c>
      <c r="L284" s="566">
        <f t="shared" si="246"/>
        <v>29</v>
      </c>
      <c r="M284" s="566">
        <f t="shared" si="246"/>
        <v>27</v>
      </c>
      <c r="N284" s="567">
        <f t="shared" si="246"/>
        <v>26</v>
      </c>
      <c r="O284" s="564">
        <f t="shared" si="246"/>
        <v>304</v>
      </c>
      <c r="P284" s="565">
        <f t="shared" si="246"/>
        <v>1470</v>
      </c>
      <c r="Q284" s="566">
        <f t="shared" si="246"/>
        <v>30</v>
      </c>
      <c r="R284" s="566">
        <f t="shared" si="246"/>
        <v>1245</v>
      </c>
      <c r="S284" s="566">
        <f t="shared" si="246"/>
        <v>30</v>
      </c>
      <c r="T284" s="566">
        <f t="shared" si="246"/>
        <v>0</v>
      </c>
      <c r="U284" s="566">
        <f t="shared" si="246"/>
        <v>180</v>
      </c>
      <c r="V284" s="566">
        <f t="shared" si="246"/>
        <v>120</v>
      </c>
      <c r="W284" s="568">
        <f t="shared" si="246"/>
        <v>330</v>
      </c>
      <c r="X284" s="645">
        <f>SUM(X277,X280)</f>
        <v>405</v>
      </c>
      <c r="Y284" s="646"/>
      <c r="Z284" s="646">
        <f t="shared" ref="Z284" si="247">SUM(Z277,Z280)</f>
        <v>335</v>
      </c>
      <c r="AA284" s="647"/>
      <c r="AB284" s="645">
        <f t="shared" ref="AB284" si="248">SUM(AB277,AB280)</f>
        <v>395</v>
      </c>
      <c r="AC284" s="646"/>
      <c r="AD284" s="646">
        <f t="shared" ref="AD284" si="249">SUM(AD277,AD280)</f>
        <v>310</v>
      </c>
      <c r="AE284" s="647"/>
      <c r="AF284" s="645">
        <f t="shared" ref="AF284" si="250">SUM(AF277,AF280)</f>
        <v>335</v>
      </c>
      <c r="AG284" s="646"/>
      <c r="AH284" s="646">
        <f t="shared" ref="AH284" si="251">SUM(AH277,AH280)</f>
        <v>415</v>
      </c>
      <c r="AI284" s="647"/>
      <c r="AJ284" s="645">
        <f t="shared" ref="AJ284" si="252">SUM(AJ277,AJ280)</f>
        <v>320</v>
      </c>
      <c r="AK284" s="646"/>
      <c r="AL284" s="646">
        <f t="shared" ref="AL284" si="253">SUM(AL277,AL280)</f>
        <v>330</v>
      </c>
      <c r="AM284" s="647"/>
      <c r="AN284" s="645">
        <f t="shared" ref="AN284" si="254">SUM(AN277,AN280)</f>
        <v>290</v>
      </c>
      <c r="AO284" s="646"/>
      <c r="AP284" s="646">
        <f t="shared" ref="AP284" si="255">SUM(AP277,AP280)</f>
        <v>270</v>
      </c>
      <c r="AQ284" s="646"/>
    </row>
    <row r="285" spans="1:43" s="87" customFormat="1" ht="13.9" customHeight="1" thickTop="1" x14ac:dyDescent="0.2">
      <c r="A285" s="586" t="s">
        <v>148</v>
      </c>
      <c r="B285" s="587">
        <f>SUM(B151,B191)</f>
        <v>13</v>
      </c>
      <c r="C285" s="555">
        <f>SUM(C151,C191)</f>
        <v>15</v>
      </c>
      <c r="D285" s="556"/>
      <c r="E285" s="588"/>
      <c r="F285" s="589"/>
      <c r="G285" s="589"/>
      <c r="H285" s="589"/>
      <c r="I285" s="589"/>
      <c r="J285" s="589"/>
      <c r="K285" s="589"/>
      <c r="L285" s="589"/>
      <c r="M285" s="589"/>
      <c r="N285" s="590"/>
      <c r="O285" s="556"/>
      <c r="P285" s="557"/>
      <c r="Q285" s="558"/>
      <c r="R285" s="558"/>
      <c r="S285" s="558"/>
      <c r="T285" s="558"/>
      <c r="U285" s="558"/>
      <c r="V285" s="558"/>
      <c r="W285" s="560"/>
      <c r="X285" s="642">
        <f>SUM(X151,X191)</f>
        <v>3</v>
      </c>
      <c r="Y285" s="643"/>
      <c r="Z285" s="643">
        <f t="shared" ref="Z285" si="256">SUM(Z151,Z191)</f>
        <v>5</v>
      </c>
      <c r="AA285" s="644"/>
      <c r="AB285" s="642">
        <f t="shared" ref="AB285" si="257">SUM(AB151,AB191)</f>
        <v>3</v>
      </c>
      <c r="AC285" s="643"/>
      <c r="AD285" s="643">
        <f t="shared" ref="AD285" si="258">SUM(AD151,AD191)</f>
        <v>3</v>
      </c>
      <c r="AE285" s="644"/>
      <c r="AF285" s="642">
        <f t="shared" ref="AF285" si="259">SUM(AF151,AF191)</f>
        <v>3</v>
      </c>
      <c r="AG285" s="643"/>
      <c r="AH285" s="643">
        <f t="shared" ref="AH285" si="260">SUM(AH151,AH191)</f>
        <v>3</v>
      </c>
      <c r="AI285" s="644"/>
      <c r="AJ285" s="642">
        <f t="shared" ref="AJ285" si="261">SUM(AJ151,AJ191)</f>
        <v>3</v>
      </c>
      <c r="AK285" s="643"/>
      <c r="AL285" s="643">
        <f t="shared" ref="AL285" si="262">SUM(AL151,AL191)</f>
        <v>2</v>
      </c>
      <c r="AM285" s="644"/>
      <c r="AN285" s="642">
        <f t="shared" ref="AN285" si="263">SUM(AN151,AN191)</f>
        <v>1</v>
      </c>
      <c r="AO285" s="643"/>
      <c r="AP285" s="643">
        <f t="shared" ref="AP285" si="264">SUM(AP151,AP191)</f>
        <v>2</v>
      </c>
      <c r="AQ285" s="643"/>
    </row>
    <row r="286" spans="1:43" s="87" customFormat="1" ht="13.9" customHeight="1" x14ac:dyDescent="0.2">
      <c r="A286" s="591" t="s">
        <v>149</v>
      </c>
      <c r="B286" s="592">
        <f>SUM(B151,B234)</f>
        <v>15</v>
      </c>
      <c r="C286" s="571">
        <f>SUM(C151,C234)</f>
        <v>14</v>
      </c>
      <c r="D286" s="572"/>
      <c r="E286" s="593"/>
      <c r="F286" s="594"/>
      <c r="G286" s="594"/>
      <c r="H286" s="594"/>
      <c r="I286" s="594"/>
      <c r="J286" s="594"/>
      <c r="K286" s="594"/>
      <c r="L286" s="594"/>
      <c r="M286" s="594"/>
      <c r="N286" s="595"/>
      <c r="O286" s="572"/>
      <c r="P286" s="573"/>
      <c r="Q286" s="574"/>
      <c r="R286" s="574"/>
      <c r="S286" s="574"/>
      <c r="T286" s="574"/>
      <c r="U286" s="574"/>
      <c r="V286" s="574"/>
      <c r="W286" s="576"/>
      <c r="X286" s="648">
        <f>SUM(X151)</f>
        <v>3</v>
      </c>
      <c r="Y286" s="649"/>
      <c r="Z286" s="649">
        <f>SUM(Z151)</f>
        <v>5</v>
      </c>
      <c r="AA286" s="650"/>
      <c r="AB286" s="648">
        <f>SUM(AB151)</f>
        <v>3</v>
      </c>
      <c r="AC286" s="649"/>
      <c r="AD286" s="649">
        <f>SUM(AD151)</f>
        <v>3</v>
      </c>
      <c r="AE286" s="650"/>
      <c r="AF286" s="651">
        <f>SUM(AF151)</f>
        <v>3</v>
      </c>
      <c r="AG286" s="652"/>
      <c r="AH286" s="652">
        <f>SUM(AH151)</f>
        <v>3</v>
      </c>
      <c r="AI286" s="653"/>
      <c r="AJ286" s="648">
        <f>SUM(AJ151,AJ234)</f>
        <v>4</v>
      </c>
      <c r="AK286" s="649"/>
      <c r="AL286" s="649">
        <f>SUM(AL234)</f>
        <v>2</v>
      </c>
      <c r="AM286" s="650"/>
      <c r="AN286" s="651">
        <f>SUM(AN234)</f>
        <v>2</v>
      </c>
      <c r="AO286" s="652"/>
      <c r="AP286" s="652">
        <f>SUM(AP234)</f>
        <v>1</v>
      </c>
      <c r="AQ286" s="652"/>
    </row>
    <row r="287" spans="1:43" s="87" customFormat="1" ht="13.9" customHeight="1" thickBot="1" x14ac:dyDescent="0.25">
      <c r="A287" s="577" t="s">
        <v>150</v>
      </c>
      <c r="B287" s="578">
        <f>SUM(B151,B274)</f>
        <v>15</v>
      </c>
      <c r="C287" s="579">
        <f>SUM(C151,C274)</f>
        <v>14</v>
      </c>
      <c r="D287" s="580"/>
      <c r="E287" s="581"/>
      <c r="F287" s="578"/>
      <c r="G287" s="578"/>
      <c r="H287" s="578"/>
      <c r="I287" s="578"/>
      <c r="J287" s="578"/>
      <c r="K287" s="578"/>
      <c r="L287" s="578"/>
      <c r="M287" s="578"/>
      <c r="N287" s="582"/>
      <c r="O287" s="580"/>
      <c r="P287" s="583"/>
      <c r="Q287" s="584"/>
      <c r="R287" s="584"/>
      <c r="S287" s="584"/>
      <c r="T287" s="584"/>
      <c r="U287" s="584"/>
      <c r="V287" s="584"/>
      <c r="W287" s="585"/>
      <c r="X287" s="639">
        <f t="shared" ref="X287" si="265">SUM(X151,X274)</f>
        <v>3</v>
      </c>
      <c r="Y287" s="640"/>
      <c r="Z287" s="640">
        <f t="shared" ref="Z287" si="266">SUM(Z151,Z274)</f>
        <v>5</v>
      </c>
      <c r="AA287" s="641"/>
      <c r="AB287" s="639">
        <f t="shared" ref="AB287" si="267">SUM(AB151,AB274)</f>
        <v>3</v>
      </c>
      <c r="AC287" s="640"/>
      <c r="AD287" s="640">
        <f t="shared" ref="AD287" si="268">SUM(AD151,AD274)</f>
        <v>3</v>
      </c>
      <c r="AE287" s="641"/>
      <c r="AF287" s="639">
        <f t="shared" ref="AF287" si="269">SUM(AF151,AF274)</f>
        <v>3</v>
      </c>
      <c r="AG287" s="640"/>
      <c r="AH287" s="640">
        <f t="shared" ref="AH287" si="270">SUM(AH151,AH274)</f>
        <v>3</v>
      </c>
      <c r="AI287" s="641"/>
      <c r="AJ287" s="639">
        <f>SUM(AJ151,AJ274)</f>
        <v>4</v>
      </c>
      <c r="AK287" s="640"/>
      <c r="AL287" s="640">
        <f t="shared" ref="AL287" si="271">SUM(AL151,AL274)</f>
        <v>2</v>
      </c>
      <c r="AM287" s="641"/>
      <c r="AN287" s="639">
        <f t="shared" ref="AN287" si="272">SUM(AN151,AN274)</f>
        <v>2</v>
      </c>
      <c r="AO287" s="640"/>
      <c r="AP287" s="640">
        <f t="shared" ref="AP287" si="273">SUM(AP151,AP274)</f>
        <v>1</v>
      </c>
      <c r="AQ287" s="640"/>
    </row>
    <row r="288" spans="1:43" s="87" customFormat="1" ht="13.15" customHeight="1" thickTop="1" x14ac:dyDescent="0.2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s="87" customFormat="1" ht="13.15" customHeight="1" x14ac:dyDescent="0.2">
      <c r="A289" s="1" t="s">
        <v>305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s="2" customFormat="1" ht="13.15" customHeight="1" x14ac:dyDescent="0.2">
      <c r="A290" s="709" t="s">
        <v>274</v>
      </c>
      <c r="B290" s="709"/>
      <c r="C290" s="709"/>
      <c r="D290" s="709"/>
      <c r="E290" s="709"/>
      <c r="F290" s="709"/>
      <c r="G290" s="709"/>
      <c r="H290" s="709"/>
      <c r="I290" s="709"/>
      <c r="J290" s="709"/>
      <c r="K290" s="709"/>
      <c r="L290" s="709"/>
      <c r="M290" s="709"/>
      <c r="N290" s="709"/>
      <c r="O290" s="709"/>
      <c r="P290" s="709"/>
      <c r="Q290" s="709"/>
      <c r="R290" s="709"/>
      <c r="S290" s="709"/>
      <c r="T290" s="709"/>
      <c r="U290" s="709"/>
      <c r="V290" s="709"/>
      <c r="W290" s="709"/>
      <c r="X290" s="709"/>
      <c r="Y290" s="709"/>
      <c r="Z290" s="709"/>
      <c r="AA290" s="709"/>
      <c r="AB290" s="709"/>
      <c r="AC290" s="709"/>
      <c r="AD290" s="709"/>
      <c r="AE290" s="709"/>
      <c r="AF290" s="709"/>
      <c r="AG290" s="709"/>
      <c r="AH290" s="709"/>
      <c r="AI290" s="709"/>
    </row>
    <row r="291" spans="1:43" s="2" customFormat="1" ht="13.15" customHeight="1" x14ac:dyDescent="0.2">
      <c r="A291" s="355" t="s">
        <v>275</v>
      </c>
      <c r="B291" s="259"/>
      <c r="C291" s="259"/>
      <c r="D291" s="259"/>
      <c r="E291" s="259"/>
      <c r="F291" s="259"/>
      <c r="G291" s="259"/>
      <c r="H291" s="259"/>
      <c r="I291" s="259"/>
      <c r="J291" s="259"/>
      <c r="K291" s="259"/>
      <c r="L291" s="259"/>
      <c r="M291" s="259"/>
      <c r="N291" s="259"/>
      <c r="O291" s="259"/>
      <c r="P291" s="259"/>
      <c r="Q291" s="259"/>
      <c r="R291" s="259"/>
      <c r="S291" s="259"/>
      <c r="T291" s="259"/>
      <c r="U291" s="259"/>
      <c r="V291" s="259"/>
      <c r="W291" s="259"/>
      <c r="X291" s="259"/>
      <c r="Y291" s="259"/>
      <c r="Z291" s="259"/>
      <c r="AA291" s="259"/>
      <c r="AB291" s="259"/>
      <c r="AC291" s="259"/>
      <c r="AD291" s="259"/>
      <c r="AE291" s="259"/>
      <c r="AF291" s="259"/>
      <c r="AG291" s="259"/>
      <c r="AH291" s="259"/>
      <c r="AI291" s="259"/>
    </row>
    <row r="292" spans="1:43" s="2" customFormat="1" ht="13.15" customHeight="1" x14ac:dyDescent="0.2">
      <c r="A292" s="260" t="s">
        <v>157</v>
      </c>
      <c r="B292" s="261"/>
      <c r="C292" s="261"/>
      <c r="D292" s="261"/>
      <c r="E292" s="261"/>
      <c r="F292" s="261"/>
      <c r="G292" s="261"/>
      <c r="H292" s="261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261"/>
      <c r="T292" s="261"/>
      <c r="U292" s="261"/>
      <c r="V292" s="261"/>
      <c r="W292" s="261"/>
      <c r="X292" s="261"/>
      <c r="Y292" s="261"/>
      <c r="Z292" s="261"/>
      <c r="AA292" s="261"/>
      <c r="AB292" s="261"/>
      <c r="AC292" s="261"/>
      <c r="AD292" s="261"/>
      <c r="AE292" s="261"/>
      <c r="AF292" s="261"/>
      <c r="AG292" s="261"/>
      <c r="AH292" s="261"/>
      <c r="AI292" s="261"/>
    </row>
    <row r="293" spans="1:43" s="2" customFormat="1" ht="13.15" customHeight="1" x14ac:dyDescent="0.2">
      <c r="A293" s="260" t="s">
        <v>158</v>
      </c>
      <c r="B293" s="638"/>
      <c r="C293" s="638"/>
      <c r="D293" s="638"/>
      <c r="E293" s="638"/>
      <c r="F293" s="638"/>
      <c r="G293" s="638"/>
      <c r="H293" s="638"/>
      <c r="I293" s="638"/>
      <c r="J293" s="638"/>
      <c r="K293" s="638"/>
      <c r="L293" s="638"/>
      <c r="M293" s="638"/>
      <c r="N293" s="638"/>
      <c r="O293" s="638"/>
      <c r="P293" s="638"/>
      <c r="Q293" s="638"/>
      <c r="R293" s="638"/>
      <c r="S293" s="638"/>
      <c r="T293" s="638"/>
      <c r="U293" s="638"/>
      <c r="V293" s="638"/>
      <c r="W293" s="638"/>
      <c r="X293" s="638"/>
      <c r="Y293" s="638"/>
      <c r="Z293" s="638"/>
      <c r="AA293" s="638"/>
      <c r="AB293" s="638"/>
      <c r="AC293" s="261"/>
      <c r="AD293" s="261"/>
      <c r="AE293" s="261"/>
      <c r="AF293" s="261"/>
      <c r="AG293" s="261"/>
      <c r="AH293" s="261"/>
      <c r="AI293" s="261"/>
    </row>
    <row r="294" spans="1:43" s="2" customFormat="1" ht="13.15" customHeight="1" x14ac:dyDescent="0.2">
      <c r="A294" s="260" t="s">
        <v>159</v>
      </c>
      <c r="B294" s="261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261"/>
      <c r="T294" s="261"/>
      <c r="U294" s="261"/>
      <c r="V294" s="261"/>
      <c r="W294" s="261"/>
      <c r="X294" s="261"/>
      <c r="Y294" s="261"/>
      <c r="Z294" s="261"/>
      <c r="AA294" s="261"/>
      <c r="AB294" s="261"/>
      <c r="AC294" s="261"/>
      <c r="AD294" s="261"/>
      <c r="AE294" s="261"/>
      <c r="AF294" s="261"/>
      <c r="AG294" s="261"/>
      <c r="AH294" s="261"/>
      <c r="AI294" s="261"/>
    </row>
    <row r="295" spans="1:43" s="2" customFormat="1" ht="13.15" customHeight="1" x14ac:dyDescent="0.2">
      <c r="A295" s="260" t="s">
        <v>160</v>
      </c>
      <c r="B295" s="261"/>
      <c r="C295" s="261"/>
      <c r="D295" s="261"/>
      <c r="E295" s="261"/>
      <c r="F295" s="261"/>
      <c r="G295" s="261"/>
      <c r="H295" s="261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261"/>
      <c r="T295" s="261"/>
      <c r="U295" s="261"/>
      <c r="V295" s="261"/>
      <c r="W295" s="261"/>
      <c r="X295" s="261"/>
      <c r="Y295" s="261"/>
      <c r="Z295" s="261"/>
      <c r="AA295" s="261"/>
      <c r="AB295" s="261"/>
      <c r="AC295" s="261"/>
      <c r="AD295" s="261"/>
      <c r="AE295" s="261"/>
      <c r="AF295" s="261"/>
      <c r="AG295" s="261"/>
      <c r="AH295" s="261"/>
      <c r="AI295" s="261"/>
    </row>
    <row r="296" spans="1:43" s="2" customFormat="1" ht="13.15" customHeight="1" x14ac:dyDescent="0.2">
      <c r="A296" s="344" t="s">
        <v>156</v>
      </c>
      <c r="B296" s="344"/>
      <c r="C296" s="344"/>
      <c r="D296" s="344"/>
      <c r="E296" s="344"/>
      <c r="F296" s="344"/>
      <c r="G296" s="344"/>
      <c r="H296" s="344"/>
      <c r="I296" s="344"/>
      <c r="J296" s="344"/>
      <c r="K296" s="344"/>
      <c r="L296" s="344"/>
      <c r="M296" s="344"/>
      <c r="N296" s="344"/>
      <c r="O296" s="344"/>
      <c r="P296" s="344"/>
      <c r="Q296" s="344"/>
      <c r="R296" s="344"/>
      <c r="S296" s="344"/>
      <c r="T296" s="344"/>
      <c r="U296" s="344"/>
      <c r="V296" s="344"/>
      <c r="W296" s="344"/>
      <c r="X296" s="344"/>
      <c r="Y296" s="344"/>
      <c r="Z296" s="344"/>
      <c r="AA296" s="344"/>
      <c r="AB296" s="344"/>
      <c r="AC296" s="344"/>
      <c r="AD296" s="344"/>
      <c r="AE296" s="344"/>
      <c r="AF296" s="344"/>
      <c r="AG296" s="344"/>
      <c r="AH296" s="344"/>
      <c r="AI296" s="344"/>
    </row>
    <row r="297" spans="1:43" s="2" customFormat="1" ht="17.45" customHeight="1" x14ac:dyDescent="0.2">
      <c r="A297" s="344"/>
      <c r="B297" s="344"/>
      <c r="C297" s="344"/>
      <c r="D297" s="344"/>
      <c r="E297" s="344"/>
      <c r="F297" s="344"/>
      <c r="G297" s="344"/>
      <c r="H297" s="344"/>
      <c r="I297" s="344"/>
      <c r="J297" s="344"/>
      <c r="K297" s="344"/>
      <c r="L297" s="344"/>
      <c r="M297" s="344"/>
      <c r="N297" s="344"/>
      <c r="O297" s="344"/>
      <c r="P297" s="344"/>
      <c r="Q297" s="344"/>
      <c r="R297" s="344"/>
      <c r="S297" s="344"/>
      <c r="T297" s="344"/>
      <c r="U297" s="344"/>
      <c r="V297" s="344"/>
      <c r="W297" s="344"/>
      <c r="X297" s="344"/>
      <c r="Y297" s="344"/>
      <c r="Z297" s="344"/>
      <c r="AA297" s="344"/>
      <c r="AB297" s="344"/>
      <c r="AC297" s="344"/>
      <c r="AD297" s="344"/>
      <c r="AE297" s="344"/>
      <c r="AF297" s="344"/>
      <c r="AG297" s="344"/>
      <c r="AH297" s="344"/>
      <c r="AI297" s="344"/>
    </row>
    <row r="298" spans="1:43" customFormat="1" ht="12" customHeight="1" x14ac:dyDescent="0.2">
      <c r="A298" s="17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customFormat="1" ht="12" customHeight="1" x14ac:dyDescent="0.2">
      <c r="A299" s="17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customFormat="1" ht="12" customHeight="1" x14ac:dyDescent="0.2">
      <c r="A300" s="17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customFormat="1" ht="14.25" customHeight="1" x14ac:dyDescent="0.2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customFormat="1" ht="14.25" customHeight="1" x14ac:dyDescent="0.2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customFormat="1" ht="14.25" customHeight="1" x14ac:dyDescent="0.2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customFormat="1" ht="14.25" customHeight="1" x14ac:dyDescent="0.2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1034" ht="14.25" customHeight="1" x14ac:dyDescent="0.2"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  <c r="KW305"/>
      <c r="KX305"/>
      <c r="KY305"/>
      <c r="KZ305"/>
      <c r="LA305"/>
      <c r="LB305"/>
      <c r="LC305"/>
      <c r="LD305"/>
      <c r="LE305"/>
      <c r="LF305"/>
      <c r="LG305"/>
      <c r="LH305"/>
      <c r="LI305"/>
      <c r="LJ305"/>
      <c r="LK305"/>
      <c r="LL305"/>
      <c r="LM305"/>
      <c r="LN305"/>
      <c r="LO305"/>
      <c r="LP305"/>
      <c r="LQ305"/>
      <c r="LR305"/>
      <c r="LS305"/>
      <c r="LT305"/>
      <c r="LU305"/>
      <c r="LV305"/>
      <c r="LW305"/>
      <c r="LX305"/>
      <c r="LY305"/>
      <c r="LZ305"/>
      <c r="MA305"/>
      <c r="MB305"/>
      <c r="MC305"/>
      <c r="MD305"/>
      <c r="ME305"/>
      <c r="MF305"/>
      <c r="MG305"/>
      <c r="MH305"/>
      <c r="MI305"/>
      <c r="MJ305"/>
      <c r="MK305"/>
      <c r="ML305"/>
      <c r="MM305"/>
      <c r="MN305"/>
      <c r="MO305"/>
      <c r="MP305"/>
      <c r="MQ305"/>
      <c r="MR305"/>
      <c r="MS305"/>
      <c r="MT305"/>
      <c r="MU305"/>
      <c r="MV305"/>
      <c r="MW305"/>
      <c r="MX305"/>
      <c r="MY305"/>
      <c r="MZ305"/>
      <c r="NA305"/>
      <c r="NB305"/>
      <c r="NC305"/>
      <c r="ND305"/>
      <c r="NE305"/>
      <c r="NF305"/>
      <c r="NG305"/>
      <c r="NH305"/>
      <c r="NI305"/>
      <c r="NJ305"/>
      <c r="NK305"/>
      <c r="NL305"/>
      <c r="NM305"/>
      <c r="NN305"/>
      <c r="NO305"/>
      <c r="NP305"/>
      <c r="NQ305"/>
      <c r="NR305"/>
      <c r="NS305"/>
      <c r="NT305"/>
      <c r="NU305"/>
      <c r="NV305"/>
      <c r="NW305"/>
      <c r="NX305"/>
      <c r="NY305"/>
      <c r="NZ305"/>
      <c r="OA305"/>
      <c r="OB305"/>
      <c r="OC305"/>
      <c r="OD305"/>
      <c r="OE305"/>
      <c r="OF305"/>
      <c r="OG305"/>
      <c r="OH305"/>
      <c r="OI305"/>
      <c r="OJ305"/>
      <c r="OK305"/>
      <c r="OL305"/>
      <c r="OM305"/>
      <c r="ON305"/>
      <c r="OO305"/>
      <c r="OP305"/>
      <c r="OQ305"/>
      <c r="OR305"/>
      <c r="OS305"/>
      <c r="OT305"/>
      <c r="OU305"/>
      <c r="OV305"/>
      <c r="OW305"/>
      <c r="OX305"/>
      <c r="OY305"/>
      <c r="OZ305"/>
      <c r="PA305"/>
      <c r="PB305"/>
      <c r="PC305"/>
      <c r="PD305"/>
      <c r="PE305"/>
      <c r="PF305"/>
      <c r="PG305"/>
      <c r="PH305"/>
      <c r="PI305"/>
      <c r="PJ305"/>
      <c r="PK305"/>
      <c r="PL305"/>
      <c r="PM305"/>
      <c r="PN305"/>
      <c r="PO305"/>
      <c r="PP305"/>
      <c r="PQ305"/>
      <c r="PR305"/>
      <c r="PS305"/>
      <c r="PT305"/>
      <c r="PU305"/>
      <c r="PV305"/>
      <c r="PW305"/>
      <c r="PX305"/>
      <c r="PY305"/>
      <c r="PZ305"/>
      <c r="QA305"/>
      <c r="QB305"/>
      <c r="QC305"/>
      <c r="QD305"/>
      <c r="QE305"/>
      <c r="QF305"/>
      <c r="QG305"/>
      <c r="QH305"/>
      <c r="QI305"/>
      <c r="QJ305"/>
      <c r="QK305"/>
      <c r="QL305"/>
      <c r="QM305"/>
      <c r="QN305"/>
      <c r="QO305"/>
      <c r="QP305"/>
      <c r="QQ305"/>
      <c r="QR305"/>
      <c r="QS305"/>
      <c r="QT305"/>
      <c r="QU305"/>
      <c r="QV305"/>
      <c r="QW305"/>
      <c r="QX305"/>
      <c r="QY305"/>
      <c r="QZ305"/>
      <c r="RA305"/>
      <c r="RB305"/>
      <c r="RC305"/>
      <c r="RD305"/>
      <c r="RE305"/>
      <c r="RF305"/>
      <c r="RG305"/>
      <c r="RH305"/>
      <c r="RI305"/>
      <c r="RJ305"/>
      <c r="RK305"/>
      <c r="RL305"/>
      <c r="RM305"/>
      <c r="RN305"/>
      <c r="RO305"/>
      <c r="RP305"/>
      <c r="RQ305"/>
      <c r="RR305"/>
      <c r="RS305"/>
      <c r="RT305"/>
      <c r="RU305"/>
      <c r="RV305"/>
      <c r="RW305"/>
      <c r="RX305"/>
      <c r="RY305"/>
      <c r="RZ305"/>
      <c r="SA305"/>
      <c r="SB305"/>
      <c r="SC305"/>
      <c r="SD305"/>
      <c r="SE305"/>
      <c r="SF305"/>
      <c r="SG305"/>
      <c r="SH305"/>
      <c r="SI305"/>
      <c r="SJ305"/>
      <c r="SK305"/>
      <c r="SL305"/>
      <c r="SM305"/>
      <c r="SN305"/>
      <c r="SO305"/>
      <c r="SP305"/>
      <c r="SQ305"/>
      <c r="SR305"/>
      <c r="SS305"/>
      <c r="ST305"/>
      <c r="SU305"/>
      <c r="SV305"/>
      <c r="SW305"/>
      <c r="SX305"/>
      <c r="SY305"/>
      <c r="SZ305"/>
      <c r="TA305"/>
      <c r="TB305"/>
      <c r="TC305"/>
      <c r="TD305"/>
      <c r="TE305"/>
      <c r="TF305"/>
      <c r="TG305"/>
      <c r="TH305"/>
      <c r="TI305"/>
      <c r="TJ305"/>
      <c r="TK305"/>
      <c r="TL305"/>
      <c r="TM305"/>
      <c r="TN305"/>
      <c r="TO305"/>
      <c r="TP305"/>
      <c r="TQ305"/>
      <c r="TR305"/>
      <c r="TS305"/>
      <c r="TT305"/>
      <c r="TU305"/>
      <c r="TV305"/>
      <c r="TW305"/>
      <c r="TX305"/>
      <c r="TY305"/>
      <c r="TZ305"/>
      <c r="UA305"/>
      <c r="UB305"/>
      <c r="UC305"/>
      <c r="UD305"/>
      <c r="UE305"/>
      <c r="UF305"/>
      <c r="UG305"/>
      <c r="UH305"/>
      <c r="UI305"/>
      <c r="UJ305"/>
      <c r="UK305"/>
      <c r="UL305"/>
      <c r="UM305"/>
      <c r="UN305"/>
      <c r="UO305"/>
      <c r="UP305"/>
      <c r="UQ305"/>
      <c r="UR305"/>
      <c r="US305"/>
      <c r="UT305"/>
      <c r="UU305"/>
      <c r="UV305"/>
      <c r="UW305"/>
      <c r="UX305"/>
      <c r="UY305"/>
      <c r="UZ305"/>
      <c r="VA305"/>
      <c r="VB305"/>
      <c r="VC305"/>
      <c r="VD305"/>
      <c r="VE305"/>
      <c r="VF305"/>
      <c r="VG305"/>
      <c r="VH305"/>
      <c r="VI305"/>
      <c r="VJ305"/>
      <c r="VK305"/>
      <c r="VL305"/>
      <c r="VM305"/>
      <c r="VN305"/>
      <c r="VO305"/>
      <c r="VP305"/>
      <c r="VQ305"/>
      <c r="VR305"/>
      <c r="VS305"/>
      <c r="VT305"/>
      <c r="VU305"/>
      <c r="VV305"/>
      <c r="VW305"/>
      <c r="VX305"/>
      <c r="VY305"/>
      <c r="VZ305"/>
      <c r="WA305"/>
      <c r="WB305"/>
      <c r="WC305"/>
      <c r="WD305"/>
      <c r="WE305"/>
      <c r="WF305"/>
      <c r="WG305"/>
      <c r="WH305"/>
      <c r="WI305"/>
      <c r="WJ305"/>
      <c r="WK305"/>
      <c r="WL305"/>
      <c r="WM305"/>
      <c r="WN305"/>
      <c r="WO305"/>
      <c r="WP305"/>
      <c r="WQ305"/>
      <c r="WR305"/>
      <c r="WS305"/>
      <c r="WT305"/>
      <c r="WU305"/>
      <c r="WV305"/>
      <c r="WW305"/>
      <c r="WX305"/>
      <c r="WY305"/>
      <c r="WZ305"/>
      <c r="XA305"/>
      <c r="XB305"/>
      <c r="XC305"/>
      <c r="XD305"/>
      <c r="XE305"/>
      <c r="XF305"/>
      <c r="XG305"/>
      <c r="XH305"/>
      <c r="XI305"/>
      <c r="XJ305"/>
      <c r="XK305"/>
      <c r="XL305"/>
      <c r="XM305"/>
      <c r="XN305"/>
      <c r="XO305"/>
      <c r="XP305"/>
      <c r="XQ305"/>
      <c r="XR305"/>
      <c r="XS305"/>
      <c r="XT305"/>
      <c r="XU305"/>
      <c r="XV305"/>
      <c r="XW305"/>
      <c r="XX305"/>
      <c r="XY305"/>
      <c r="XZ305"/>
      <c r="YA305"/>
      <c r="YB305"/>
      <c r="YC305"/>
      <c r="YD305"/>
      <c r="YE305"/>
      <c r="YF305"/>
      <c r="YG305"/>
      <c r="YH305"/>
      <c r="YI305"/>
      <c r="YJ305"/>
      <c r="YK305"/>
      <c r="YL305"/>
      <c r="YM305"/>
      <c r="YN305"/>
      <c r="YO305"/>
      <c r="YP305"/>
      <c r="YQ305"/>
      <c r="YR305"/>
      <c r="YS305"/>
      <c r="YT305"/>
      <c r="YU305"/>
      <c r="YV305"/>
      <c r="YW305"/>
      <c r="YX305"/>
      <c r="YY305"/>
      <c r="YZ305"/>
      <c r="ZA305"/>
      <c r="ZB305"/>
      <c r="ZC305"/>
      <c r="ZD305"/>
      <c r="ZE305"/>
      <c r="ZF305"/>
      <c r="ZG305"/>
      <c r="ZH305"/>
      <c r="ZI305"/>
      <c r="ZJ305"/>
      <c r="ZK305"/>
      <c r="ZL305"/>
      <c r="ZM305"/>
      <c r="ZN305"/>
      <c r="ZO305"/>
      <c r="ZP305"/>
      <c r="ZQ305"/>
      <c r="ZR305"/>
      <c r="ZS305"/>
      <c r="ZT305"/>
      <c r="ZU305"/>
      <c r="ZV305"/>
      <c r="ZW305"/>
      <c r="ZX305"/>
      <c r="ZY305"/>
      <c r="ZZ305"/>
      <c r="AAA305"/>
      <c r="AAB305"/>
      <c r="AAC305"/>
      <c r="AAD305"/>
      <c r="AAE305"/>
      <c r="AAF305"/>
      <c r="AAG305"/>
      <c r="AAH305"/>
      <c r="AAI305"/>
      <c r="AAJ305"/>
      <c r="AAK305"/>
      <c r="AAL305"/>
      <c r="AAM305"/>
      <c r="AAN305"/>
      <c r="AAO305"/>
      <c r="AAP305"/>
      <c r="AAQ305"/>
      <c r="AAR305"/>
      <c r="AAS305"/>
      <c r="AAT305"/>
      <c r="AAU305"/>
      <c r="AAV305"/>
      <c r="AAW305"/>
      <c r="AAX305"/>
      <c r="AAY305"/>
      <c r="AAZ305"/>
      <c r="ABA305"/>
      <c r="ABB305"/>
      <c r="ABC305"/>
      <c r="ABD305"/>
      <c r="ABE305"/>
      <c r="ABF305"/>
      <c r="ABG305"/>
      <c r="ABH305"/>
      <c r="ABI305"/>
      <c r="ABJ305"/>
      <c r="ABK305"/>
      <c r="ABL305"/>
      <c r="ABM305"/>
      <c r="ABN305"/>
      <c r="ABO305"/>
      <c r="ABP305"/>
      <c r="ABQ305"/>
      <c r="ABR305"/>
      <c r="ABS305"/>
      <c r="ABT305"/>
      <c r="ABU305"/>
      <c r="ABV305"/>
      <c r="ABW305"/>
      <c r="ABX305"/>
      <c r="ABY305"/>
      <c r="ABZ305"/>
      <c r="ACA305"/>
      <c r="ACB305"/>
      <c r="ACC305"/>
      <c r="ACD305"/>
      <c r="ACE305"/>
      <c r="ACF305"/>
      <c r="ACG305"/>
      <c r="ACH305"/>
      <c r="ACI305"/>
      <c r="ACJ305"/>
      <c r="ACK305"/>
      <c r="ACL305"/>
      <c r="ACM305"/>
      <c r="ACN305"/>
      <c r="ACO305"/>
      <c r="ACP305"/>
      <c r="ACQ305"/>
      <c r="ACR305"/>
      <c r="ACS305"/>
      <c r="ACT305"/>
      <c r="ACU305"/>
      <c r="ACV305"/>
      <c r="ACW305"/>
      <c r="ACX305"/>
      <c r="ACY305"/>
      <c r="ACZ305"/>
      <c r="ADA305"/>
      <c r="ADB305"/>
      <c r="ADC305"/>
      <c r="ADD305"/>
      <c r="ADE305"/>
      <c r="ADF305"/>
      <c r="ADG305"/>
      <c r="ADH305"/>
      <c r="ADI305"/>
      <c r="ADJ305"/>
      <c r="ADK305"/>
      <c r="ADL305"/>
      <c r="ADM305"/>
      <c r="ADN305"/>
      <c r="ADO305"/>
      <c r="ADP305"/>
      <c r="ADQ305"/>
      <c r="ADR305"/>
      <c r="ADS305"/>
      <c r="ADT305"/>
      <c r="ADU305"/>
      <c r="ADV305"/>
      <c r="ADW305"/>
      <c r="ADX305"/>
      <c r="ADY305"/>
      <c r="ADZ305"/>
      <c r="AEA305"/>
      <c r="AEB305"/>
      <c r="AEC305"/>
      <c r="AED305"/>
      <c r="AEE305"/>
      <c r="AEF305"/>
      <c r="AEG305"/>
      <c r="AEH305"/>
      <c r="AEI305"/>
      <c r="AEJ305"/>
      <c r="AEK305"/>
      <c r="AEL305"/>
      <c r="AEM305"/>
      <c r="AEN305"/>
      <c r="AEO305"/>
      <c r="AEP305"/>
      <c r="AEQ305"/>
      <c r="AER305"/>
      <c r="AES305"/>
      <c r="AET305"/>
      <c r="AEU305"/>
      <c r="AEV305"/>
      <c r="AEW305"/>
      <c r="AEX305"/>
      <c r="AEY305"/>
      <c r="AEZ305"/>
      <c r="AFA305"/>
      <c r="AFB305"/>
      <c r="AFC305"/>
      <c r="AFD305"/>
      <c r="AFE305"/>
      <c r="AFF305"/>
      <c r="AFG305"/>
      <c r="AFH305"/>
      <c r="AFI305"/>
      <c r="AFJ305"/>
      <c r="AFK305"/>
      <c r="AFL305"/>
      <c r="AFM305"/>
      <c r="AFN305"/>
      <c r="AFO305"/>
      <c r="AFP305"/>
      <c r="AFQ305"/>
      <c r="AFR305"/>
      <c r="AFS305"/>
      <c r="AFT305"/>
      <c r="AFU305"/>
      <c r="AFV305"/>
      <c r="AFW305"/>
      <c r="AFX305"/>
      <c r="AFY305"/>
      <c r="AFZ305"/>
      <c r="AGA305"/>
      <c r="AGB305"/>
      <c r="AGC305"/>
      <c r="AGD305"/>
      <c r="AGE305"/>
      <c r="AGF305"/>
      <c r="AGG305"/>
      <c r="AGH305"/>
      <c r="AGI305"/>
      <c r="AGJ305"/>
      <c r="AGK305"/>
      <c r="AGL305"/>
      <c r="AGM305"/>
      <c r="AGN305"/>
      <c r="AGO305"/>
      <c r="AGP305"/>
      <c r="AGQ305"/>
      <c r="AGR305"/>
      <c r="AGS305"/>
      <c r="AGT305"/>
      <c r="AGU305"/>
      <c r="AGV305"/>
      <c r="AGW305"/>
      <c r="AGX305"/>
      <c r="AGY305"/>
      <c r="AGZ305"/>
      <c r="AHA305"/>
      <c r="AHB305"/>
      <c r="AHC305"/>
      <c r="AHD305"/>
      <c r="AHE305"/>
      <c r="AHF305"/>
      <c r="AHG305"/>
      <c r="AHH305"/>
      <c r="AHI305"/>
      <c r="AHJ305"/>
      <c r="AHK305"/>
      <c r="AHL305"/>
      <c r="AHM305"/>
      <c r="AHN305"/>
      <c r="AHO305"/>
      <c r="AHP305"/>
      <c r="AHQ305"/>
      <c r="AHR305"/>
      <c r="AHS305"/>
      <c r="AHT305"/>
      <c r="AHU305"/>
      <c r="AHV305"/>
      <c r="AHW305"/>
      <c r="AHX305"/>
      <c r="AHY305"/>
      <c r="AHZ305"/>
      <c r="AIA305"/>
      <c r="AIB305"/>
      <c r="AIC305"/>
      <c r="AID305"/>
      <c r="AIE305"/>
      <c r="AIF305"/>
      <c r="AIG305"/>
      <c r="AIH305"/>
      <c r="AII305"/>
      <c r="AIJ305"/>
      <c r="AIK305"/>
      <c r="AIL305"/>
      <c r="AIM305"/>
      <c r="AIN305"/>
      <c r="AIO305"/>
      <c r="AIP305"/>
      <c r="AIQ305"/>
      <c r="AIR305"/>
      <c r="AIS305"/>
      <c r="AIT305"/>
      <c r="AIU305"/>
      <c r="AIV305"/>
      <c r="AIW305"/>
      <c r="AIX305"/>
      <c r="AIY305"/>
      <c r="AIZ305"/>
      <c r="AJA305"/>
      <c r="AJB305"/>
      <c r="AJC305"/>
      <c r="AJD305"/>
      <c r="AJE305"/>
      <c r="AJF305"/>
      <c r="AJG305"/>
      <c r="AJH305"/>
      <c r="AJI305"/>
      <c r="AJJ305"/>
      <c r="AJK305"/>
      <c r="AJL305"/>
      <c r="AJM305"/>
      <c r="AJN305"/>
      <c r="AJO305"/>
      <c r="AJP305"/>
      <c r="AJQ305"/>
      <c r="AJR305"/>
      <c r="AJS305"/>
      <c r="AJT305"/>
      <c r="AJU305"/>
      <c r="AJV305"/>
      <c r="AJW305"/>
      <c r="AJX305"/>
      <c r="AJY305"/>
      <c r="AJZ305"/>
      <c r="AKA305"/>
      <c r="AKB305"/>
      <c r="AKC305"/>
      <c r="AKD305"/>
      <c r="AKE305"/>
      <c r="AKF305"/>
      <c r="AKG305"/>
      <c r="AKH305"/>
      <c r="AKI305"/>
      <c r="AKJ305"/>
      <c r="AKK305"/>
      <c r="AKL305"/>
      <c r="AKM305"/>
      <c r="AKN305"/>
      <c r="AKO305"/>
      <c r="AKP305"/>
      <c r="AKQ305"/>
      <c r="AKR305"/>
      <c r="AKS305"/>
      <c r="AKT305"/>
      <c r="AKU305"/>
      <c r="AKV305"/>
      <c r="AKW305"/>
      <c r="AKX305"/>
      <c r="AKY305"/>
      <c r="AKZ305"/>
      <c r="ALA305"/>
      <c r="ALB305"/>
      <c r="ALC305"/>
      <c r="ALD305"/>
      <c r="ALE305"/>
      <c r="ALF305"/>
      <c r="ALG305"/>
      <c r="ALH305"/>
      <c r="ALI305"/>
      <c r="ALJ305"/>
      <c r="ALK305"/>
      <c r="ALL305"/>
      <c r="ALM305"/>
      <c r="ALN305"/>
      <c r="ALO305"/>
      <c r="ALP305"/>
      <c r="ALQ305"/>
      <c r="ALR305"/>
      <c r="ALS305"/>
      <c r="ALT305"/>
      <c r="ALU305"/>
      <c r="ALV305"/>
      <c r="ALW305"/>
      <c r="ALX305"/>
      <c r="ALY305"/>
      <c r="ALZ305"/>
      <c r="AMA305"/>
      <c r="AMB305"/>
      <c r="AMC305"/>
      <c r="AMD305"/>
      <c r="AME305"/>
      <c r="AMF305"/>
      <c r="AMG305"/>
      <c r="AMH305"/>
      <c r="AMI305"/>
      <c r="AMJ305"/>
      <c r="AMK305"/>
      <c r="AML305"/>
      <c r="AMM305"/>
      <c r="AMN305"/>
      <c r="AMO305"/>
      <c r="AMP305"/>
      <c r="AMQ305"/>
      <c r="AMR305"/>
      <c r="AMS305"/>
      <c r="AMT305"/>
    </row>
    <row r="306" spans="1:1034" x14ac:dyDescent="0.2"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  <c r="KX306"/>
      <c r="KY306"/>
      <c r="KZ306"/>
      <c r="LA306"/>
      <c r="LB306"/>
      <c r="LC306"/>
      <c r="LD306"/>
      <c r="LE306"/>
      <c r="LF306"/>
      <c r="LG306"/>
      <c r="LH306"/>
      <c r="LI306"/>
      <c r="LJ306"/>
      <c r="LK306"/>
      <c r="LL306"/>
      <c r="LM306"/>
      <c r="LN306"/>
      <c r="LO306"/>
      <c r="LP306"/>
      <c r="LQ306"/>
      <c r="LR306"/>
      <c r="LS306"/>
      <c r="LT306"/>
      <c r="LU306"/>
      <c r="LV306"/>
      <c r="LW306"/>
      <c r="LX306"/>
      <c r="LY306"/>
      <c r="LZ306"/>
      <c r="MA306"/>
      <c r="MB306"/>
      <c r="MC306"/>
      <c r="MD306"/>
      <c r="ME306"/>
      <c r="MF306"/>
      <c r="MG306"/>
      <c r="MH306"/>
      <c r="MI306"/>
      <c r="MJ306"/>
      <c r="MK306"/>
      <c r="ML306"/>
      <c r="MM306"/>
      <c r="MN306"/>
      <c r="MO306"/>
      <c r="MP306"/>
      <c r="MQ306"/>
      <c r="MR306"/>
      <c r="MS306"/>
      <c r="MT306"/>
      <c r="MU306"/>
      <c r="MV306"/>
      <c r="MW306"/>
      <c r="MX306"/>
      <c r="MY306"/>
      <c r="MZ306"/>
      <c r="NA306"/>
      <c r="NB306"/>
      <c r="NC306"/>
      <c r="ND306"/>
      <c r="NE306"/>
      <c r="NF306"/>
      <c r="NG306"/>
      <c r="NH306"/>
      <c r="NI306"/>
      <c r="NJ306"/>
      <c r="NK306"/>
      <c r="NL306"/>
      <c r="NM306"/>
      <c r="NN306"/>
      <c r="NO306"/>
      <c r="NP306"/>
      <c r="NQ306"/>
      <c r="NR306"/>
      <c r="NS306"/>
      <c r="NT306"/>
      <c r="NU306"/>
      <c r="NV306"/>
      <c r="NW306"/>
      <c r="NX306"/>
      <c r="NY306"/>
      <c r="NZ306"/>
      <c r="OA306"/>
      <c r="OB306"/>
      <c r="OC306"/>
      <c r="OD306"/>
      <c r="OE306"/>
      <c r="OF306"/>
      <c r="OG306"/>
      <c r="OH306"/>
      <c r="OI306"/>
      <c r="OJ306"/>
      <c r="OK306"/>
      <c r="OL306"/>
      <c r="OM306"/>
      <c r="ON306"/>
      <c r="OO306"/>
      <c r="OP306"/>
      <c r="OQ306"/>
      <c r="OR306"/>
      <c r="OS306"/>
      <c r="OT306"/>
      <c r="OU306"/>
      <c r="OV306"/>
      <c r="OW306"/>
      <c r="OX306"/>
      <c r="OY306"/>
      <c r="OZ306"/>
      <c r="PA306"/>
      <c r="PB306"/>
      <c r="PC306"/>
      <c r="PD306"/>
      <c r="PE306"/>
      <c r="PF306"/>
      <c r="PG306"/>
      <c r="PH306"/>
      <c r="PI306"/>
      <c r="PJ306"/>
      <c r="PK306"/>
      <c r="PL306"/>
      <c r="PM306"/>
      <c r="PN306"/>
      <c r="PO306"/>
      <c r="PP306"/>
      <c r="PQ306"/>
      <c r="PR306"/>
      <c r="PS306"/>
      <c r="PT306"/>
      <c r="PU306"/>
      <c r="PV306"/>
      <c r="PW306"/>
      <c r="PX306"/>
      <c r="PY306"/>
      <c r="PZ306"/>
      <c r="QA306"/>
      <c r="QB306"/>
      <c r="QC306"/>
      <c r="QD306"/>
      <c r="QE306"/>
      <c r="QF306"/>
      <c r="QG306"/>
      <c r="QH306"/>
      <c r="QI306"/>
      <c r="QJ306"/>
      <c r="QK306"/>
      <c r="QL306"/>
      <c r="QM306"/>
      <c r="QN306"/>
      <c r="QO306"/>
      <c r="QP306"/>
      <c r="QQ306"/>
      <c r="QR306"/>
      <c r="QS306"/>
      <c r="QT306"/>
      <c r="QU306"/>
      <c r="QV306"/>
      <c r="QW306"/>
      <c r="QX306"/>
      <c r="QY306"/>
      <c r="QZ306"/>
      <c r="RA306"/>
      <c r="RB306"/>
      <c r="RC306"/>
      <c r="RD306"/>
      <c r="RE306"/>
      <c r="RF306"/>
      <c r="RG306"/>
      <c r="RH306"/>
      <c r="RI306"/>
      <c r="RJ306"/>
      <c r="RK306"/>
      <c r="RL306"/>
      <c r="RM306"/>
      <c r="RN306"/>
      <c r="RO306"/>
      <c r="RP306"/>
      <c r="RQ306"/>
      <c r="RR306"/>
      <c r="RS306"/>
      <c r="RT306"/>
      <c r="RU306"/>
      <c r="RV306"/>
      <c r="RW306"/>
      <c r="RX306"/>
      <c r="RY306"/>
      <c r="RZ306"/>
      <c r="SA306"/>
      <c r="SB306"/>
      <c r="SC306"/>
      <c r="SD306"/>
      <c r="SE306"/>
      <c r="SF306"/>
      <c r="SG306"/>
      <c r="SH306"/>
      <c r="SI306"/>
      <c r="SJ306"/>
      <c r="SK306"/>
      <c r="SL306"/>
      <c r="SM306"/>
      <c r="SN306"/>
      <c r="SO306"/>
      <c r="SP306"/>
      <c r="SQ306"/>
      <c r="SR306"/>
      <c r="SS306"/>
      <c r="ST306"/>
      <c r="SU306"/>
      <c r="SV306"/>
      <c r="SW306"/>
      <c r="SX306"/>
      <c r="SY306"/>
      <c r="SZ306"/>
      <c r="TA306"/>
      <c r="TB306"/>
      <c r="TC306"/>
      <c r="TD306"/>
      <c r="TE306"/>
      <c r="TF306"/>
      <c r="TG306"/>
      <c r="TH306"/>
      <c r="TI306"/>
      <c r="TJ306"/>
      <c r="TK306"/>
      <c r="TL306"/>
      <c r="TM306"/>
      <c r="TN306"/>
      <c r="TO306"/>
      <c r="TP306"/>
      <c r="TQ306"/>
      <c r="TR306"/>
      <c r="TS306"/>
      <c r="TT306"/>
      <c r="TU306"/>
      <c r="TV306"/>
      <c r="TW306"/>
      <c r="TX306"/>
      <c r="TY306"/>
      <c r="TZ306"/>
      <c r="UA306"/>
      <c r="UB306"/>
      <c r="UC306"/>
      <c r="UD306"/>
      <c r="UE306"/>
      <c r="UF306"/>
      <c r="UG306"/>
      <c r="UH306"/>
      <c r="UI306"/>
      <c r="UJ306"/>
      <c r="UK306"/>
      <c r="UL306"/>
      <c r="UM306"/>
      <c r="UN306"/>
      <c r="UO306"/>
      <c r="UP306"/>
      <c r="UQ306"/>
      <c r="UR306"/>
      <c r="US306"/>
      <c r="UT306"/>
      <c r="UU306"/>
      <c r="UV306"/>
      <c r="UW306"/>
      <c r="UX306"/>
      <c r="UY306"/>
      <c r="UZ306"/>
      <c r="VA306"/>
      <c r="VB306"/>
      <c r="VC306"/>
      <c r="VD306"/>
      <c r="VE306"/>
      <c r="VF306"/>
      <c r="VG306"/>
      <c r="VH306"/>
      <c r="VI306"/>
      <c r="VJ306"/>
      <c r="VK306"/>
      <c r="VL306"/>
      <c r="VM306"/>
      <c r="VN306"/>
      <c r="VO306"/>
      <c r="VP306"/>
      <c r="VQ306"/>
      <c r="VR306"/>
      <c r="VS306"/>
      <c r="VT306"/>
      <c r="VU306"/>
      <c r="VV306"/>
      <c r="VW306"/>
      <c r="VX306"/>
      <c r="VY306"/>
      <c r="VZ306"/>
      <c r="WA306"/>
      <c r="WB306"/>
      <c r="WC306"/>
      <c r="WD306"/>
      <c r="WE306"/>
      <c r="WF306"/>
      <c r="WG306"/>
      <c r="WH306"/>
      <c r="WI306"/>
      <c r="WJ306"/>
      <c r="WK306"/>
      <c r="WL306"/>
      <c r="WM306"/>
      <c r="WN306"/>
      <c r="WO306"/>
      <c r="WP306"/>
      <c r="WQ306"/>
      <c r="WR306"/>
      <c r="WS306"/>
      <c r="WT306"/>
      <c r="WU306"/>
      <c r="WV306"/>
      <c r="WW306"/>
      <c r="WX306"/>
      <c r="WY306"/>
      <c r="WZ306"/>
      <c r="XA306"/>
      <c r="XB306"/>
      <c r="XC306"/>
      <c r="XD306"/>
      <c r="XE306"/>
      <c r="XF306"/>
      <c r="XG306"/>
      <c r="XH306"/>
      <c r="XI306"/>
      <c r="XJ306"/>
      <c r="XK306"/>
      <c r="XL306"/>
      <c r="XM306"/>
      <c r="XN306"/>
      <c r="XO306"/>
      <c r="XP306"/>
      <c r="XQ306"/>
      <c r="XR306"/>
      <c r="XS306"/>
      <c r="XT306"/>
      <c r="XU306"/>
      <c r="XV306"/>
      <c r="XW306"/>
      <c r="XX306"/>
      <c r="XY306"/>
      <c r="XZ306"/>
      <c r="YA306"/>
      <c r="YB306"/>
      <c r="YC306"/>
      <c r="YD306"/>
      <c r="YE306"/>
      <c r="YF306"/>
      <c r="YG306"/>
      <c r="YH306"/>
      <c r="YI306"/>
      <c r="YJ306"/>
      <c r="YK306"/>
      <c r="YL306"/>
      <c r="YM306"/>
      <c r="YN306"/>
      <c r="YO306"/>
      <c r="YP306"/>
      <c r="YQ306"/>
      <c r="YR306"/>
      <c r="YS306"/>
      <c r="YT306"/>
      <c r="YU306"/>
      <c r="YV306"/>
      <c r="YW306"/>
      <c r="YX306"/>
      <c r="YY306"/>
      <c r="YZ306"/>
      <c r="ZA306"/>
      <c r="ZB306"/>
      <c r="ZC306"/>
      <c r="ZD306"/>
      <c r="ZE306"/>
      <c r="ZF306"/>
      <c r="ZG306"/>
      <c r="ZH306"/>
      <c r="ZI306"/>
      <c r="ZJ306"/>
      <c r="ZK306"/>
      <c r="ZL306"/>
      <c r="ZM306"/>
      <c r="ZN306"/>
      <c r="ZO306"/>
      <c r="ZP306"/>
      <c r="ZQ306"/>
      <c r="ZR306"/>
      <c r="ZS306"/>
      <c r="ZT306"/>
      <c r="ZU306"/>
      <c r="ZV306"/>
      <c r="ZW306"/>
      <c r="ZX306"/>
      <c r="ZY306"/>
      <c r="ZZ306"/>
      <c r="AAA306"/>
      <c r="AAB306"/>
      <c r="AAC306"/>
      <c r="AAD306"/>
      <c r="AAE306"/>
      <c r="AAF306"/>
      <c r="AAG306"/>
      <c r="AAH306"/>
      <c r="AAI306"/>
      <c r="AAJ306"/>
      <c r="AAK306"/>
      <c r="AAL306"/>
      <c r="AAM306"/>
      <c r="AAN306"/>
      <c r="AAO306"/>
      <c r="AAP306"/>
      <c r="AAQ306"/>
      <c r="AAR306"/>
      <c r="AAS306"/>
      <c r="AAT306"/>
      <c r="AAU306"/>
      <c r="AAV306"/>
      <c r="AAW306"/>
      <c r="AAX306"/>
      <c r="AAY306"/>
      <c r="AAZ306"/>
      <c r="ABA306"/>
      <c r="ABB306"/>
      <c r="ABC306"/>
      <c r="ABD306"/>
      <c r="ABE306"/>
      <c r="ABF306"/>
      <c r="ABG306"/>
      <c r="ABH306"/>
      <c r="ABI306"/>
      <c r="ABJ306"/>
      <c r="ABK306"/>
      <c r="ABL306"/>
      <c r="ABM306"/>
      <c r="ABN306"/>
      <c r="ABO306"/>
      <c r="ABP306"/>
      <c r="ABQ306"/>
      <c r="ABR306"/>
      <c r="ABS306"/>
      <c r="ABT306"/>
      <c r="ABU306"/>
      <c r="ABV306"/>
      <c r="ABW306"/>
      <c r="ABX306"/>
      <c r="ABY306"/>
      <c r="ABZ306"/>
      <c r="ACA306"/>
      <c r="ACB306"/>
      <c r="ACC306"/>
      <c r="ACD306"/>
      <c r="ACE306"/>
      <c r="ACF306"/>
      <c r="ACG306"/>
      <c r="ACH306"/>
      <c r="ACI306"/>
      <c r="ACJ306"/>
      <c r="ACK306"/>
      <c r="ACL306"/>
      <c r="ACM306"/>
      <c r="ACN306"/>
      <c r="ACO306"/>
      <c r="ACP306"/>
      <c r="ACQ306"/>
      <c r="ACR306"/>
      <c r="ACS306"/>
      <c r="ACT306"/>
      <c r="ACU306"/>
      <c r="ACV306"/>
      <c r="ACW306"/>
      <c r="ACX306"/>
      <c r="ACY306"/>
      <c r="ACZ306"/>
      <c r="ADA306"/>
      <c r="ADB306"/>
      <c r="ADC306"/>
      <c r="ADD306"/>
      <c r="ADE306"/>
      <c r="ADF306"/>
      <c r="ADG306"/>
      <c r="ADH306"/>
      <c r="ADI306"/>
      <c r="ADJ306"/>
      <c r="ADK306"/>
      <c r="ADL306"/>
      <c r="ADM306"/>
      <c r="ADN306"/>
      <c r="ADO306"/>
      <c r="ADP306"/>
      <c r="ADQ306"/>
      <c r="ADR306"/>
      <c r="ADS306"/>
      <c r="ADT306"/>
      <c r="ADU306"/>
      <c r="ADV306"/>
      <c r="ADW306"/>
      <c r="ADX306"/>
      <c r="ADY306"/>
      <c r="ADZ306"/>
      <c r="AEA306"/>
      <c r="AEB306"/>
      <c r="AEC306"/>
      <c r="AED306"/>
      <c r="AEE306"/>
      <c r="AEF306"/>
      <c r="AEG306"/>
      <c r="AEH306"/>
      <c r="AEI306"/>
      <c r="AEJ306"/>
      <c r="AEK306"/>
      <c r="AEL306"/>
      <c r="AEM306"/>
      <c r="AEN306"/>
      <c r="AEO306"/>
      <c r="AEP306"/>
      <c r="AEQ306"/>
      <c r="AER306"/>
      <c r="AES306"/>
      <c r="AET306"/>
      <c r="AEU306"/>
      <c r="AEV306"/>
      <c r="AEW306"/>
      <c r="AEX306"/>
      <c r="AEY306"/>
      <c r="AEZ306"/>
      <c r="AFA306"/>
      <c r="AFB306"/>
      <c r="AFC306"/>
      <c r="AFD306"/>
      <c r="AFE306"/>
      <c r="AFF306"/>
      <c r="AFG306"/>
      <c r="AFH306"/>
      <c r="AFI306"/>
      <c r="AFJ306"/>
      <c r="AFK306"/>
      <c r="AFL306"/>
      <c r="AFM306"/>
      <c r="AFN306"/>
      <c r="AFO306"/>
      <c r="AFP306"/>
      <c r="AFQ306"/>
      <c r="AFR306"/>
      <c r="AFS306"/>
      <c r="AFT306"/>
      <c r="AFU306"/>
      <c r="AFV306"/>
      <c r="AFW306"/>
      <c r="AFX306"/>
      <c r="AFY306"/>
      <c r="AFZ306"/>
      <c r="AGA306"/>
      <c r="AGB306"/>
      <c r="AGC306"/>
      <c r="AGD306"/>
      <c r="AGE306"/>
      <c r="AGF306"/>
      <c r="AGG306"/>
      <c r="AGH306"/>
      <c r="AGI306"/>
      <c r="AGJ306"/>
      <c r="AGK306"/>
      <c r="AGL306"/>
      <c r="AGM306"/>
      <c r="AGN306"/>
      <c r="AGO306"/>
      <c r="AGP306"/>
      <c r="AGQ306"/>
      <c r="AGR306"/>
      <c r="AGS306"/>
      <c r="AGT306"/>
      <c r="AGU306"/>
      <c r="AGV306"/>
      <c r="AGW306"/>
      <c r="AGX306"/>
      <c r="AGY306"/>
      <c r="AGZ306"/>
      <c r="AHA306"/>
      <c r="AHB306"/>
      <c r="AHC306"/>
      <c r="AHD306"/>
      <c r="AHE306"/>
      <c r="AHF306"/>
      <c r="AHG306"/>
      <c r="AHH306"/>
      <c r="AHI306"/>
      <c r="AHJ306"/>
      <c r="AHK306"/>
      <c r="AHL306"/>
      <c r="AHM306"/>
      <c r="AHN306"/>
      <c r="AHO306"/>
      <c r="AHP306"/>
      <c r="AHQ306"/>
      <c r="AHR306"/>
      <c r="AHS306"/>
      <c r="AHT306"/>
      <c r="AHU306"/>
      <c r="AHV306"/>
      <c r="AHW306"/>
      <c r="AHX306"/>
      <c r="AHY306"/>
      <c r="AHZ306"/>
      <c r="AIA306"/>
      <c r="AIB306"/>
      <c r="AIC306"/>
      <c r="AID306"/>
      <c r="AIE306"/>
      <c r="AIF306"/>
      <c r="AIG306"/>
      <c r="AIH306"/>
      <c r="AII306"/>
      <c r="AIJ306"/>
      <c r="AIK306"/>
      <c r="AIL306"/>
      <c r="AIM306"/>
      <c r="AIN306"/>
      <c r="AIO306"/>
      <c r="AIP306"/>
      <c r="AIQ306"/>
      <c r="AIR306"/>
      <c r="AIS306"/>
      <c r="AIT306"/>
      <c r="AIU306"/>
      <c r="AIV306"/>
      <c r="AIW306"/>
      <c r="AIX306"/>
      <c r="AIY306"/>
      <c r="AIZ306"/>
      <c r="AJA306"/>
      <c r="AJB306"/>
      <c r="AJC306"/>
      <c r="AJD306"/>
      <c r="AJE306"/>
      <c r="AJF306"/>
      <c r="AJG306"/>
      <c r="AJH306"/>
      <c r="AJI306"/>
      <c r="AJJ306"/>
      <c r="AJK306"/>
      <c r="AJL306"/>
      <c r="AJM306"/>
      <c r="AJN306"/>
      <c r="AJO306"/>
      <c r="AJP306"/>
      <c r="AJQ306"/>
      <c r="AJR306"/>
      <c r="AJS306"/>
      <c r="AJT306"/>
      <c r="AJU306"/>
      <c r="AJV306"/>
      <c r="AJW306"/>
      <c r="AJX306"/>
      <c r="AJY306"/>
      <c r="AJZ306"/>
      <c r="AKA306"/>
      <c r="AKB306"/>
      <c r="AKC306"/>
      <c r="AKD306"/>
      <c r="AKE306"/>
      <c r="AKF306"/>
      <c r="AKG306"/>
      <c r="AKH306"/>
      <c r="AKI306"/>
      <c r="AKJ306"/>
      <c r="AKK306"/>
      <c r="AKL306"/>
      <c r="AKM306"/>
      <c r="AKN306"/>
      <c r="AKO306"/>
      <c r="AKP306"/>
      <c r="AKQ306"/>
      <c r="AKR306"/>
      <c r="AKS306"/>
      <c r="AKT306"/>
      <c r="AKU306"/>
      <c r="AKV306"/>
      <c r="AKW306"/>
      <c r="AKX306"/>
      <c r="AKY306"/>
      <c r="AKZ306"/>
      <c r="ALA306"/>
      <c r="ALB306"/>
      <c r="ALC306"/>
      <c r="ALD306"/>
      <c r="ALE306"/>
      <c r="ALF306"/>
      <c r="ALG306"/>
      <c r="ALH306"/>
      <c r="ALI306"/>
      <c r="ALJ306"/>
      <c r="ALK306"/>
      <c r="ALL306"/>
      <c r="ALM306"/>
      <c r="ALN306"/>
      <c r="ALO306"/>
      <c r="ALP306"/>
      <c r="ALQ306"/>
      <c r="ALR306"/>
      <c r="ALS306"/>
      <c r="ALT306"/>
      <c r="ALU306"/>
      <c r="ALV306"/>
      <c r="ALW306"/>
      <c r="ALX306"/>
      <c r="ALY306"/>
      <c r="ALZ306"/>
      <c r="AMA306"/>
      <c r="AMB306"/>
      <c r="AMC306"/>
      <c r="AMD306"/>
      <c r="AME306"/>
      <c r="AMF306"/>
      <c r="AMG306"/>
      <c r="AMH306"/>
      <c r="AMI306"/>
      <c r="AMJ306"/>
      <c r="AMK306"/>
      <c r="AML306"/>
      <c r="AMM306"/>
      <c r="AMN306"/>
      <c r="AMO306"/>
      <c r="AMP306"/>
      <c r="AMQ306"/>
      <c r="AMR306"/>
      <c r="AMS306"/>
      <c r="AMT306"/>
    </row>
    <row r="307" spans="1:1034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1034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:1034" ht="24.75" customHeight="1" x14ac:dyDescent="0.2"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  <c r="LA309"/>
      <c r="LB309"/>
      <c r="LC309"/>
      <c r="LD309"/>
      <c r="LE309"/>
      <c r="LF309"/>
      <c r="LG309"/>
      <c r="LH309"/>
      <c r="LI309"/>
      <c r="LJ309"/>
      <c r="LK309"/>
      <c r="LL309"/>
      <c r="LM309"/>
      <c r="LN309"/>
      <c r="LO309"/>
      <c r="LP309"/>
      <c r="LQ309"/>
      <c r="LR309"/>
      <c r="LS309"/>
      <c r="LT309"/>
      <c r="LU309"/>
      <c r="LV309"/>
      <c r="LW309"/>
      <c r="LX309"/>
      <c r="LY309"/>
      <c r="LZ309"/>
      <c r="MA309"/>
      <c r="MB309"/>
      <c r="MC309"/>
      <c r="MD309"/>
      <c r="ME309"/>
      <c r="MF309"/>
      <c r="MG309"/>
      <c r="MH309"/>
      <c r="MI309"/>
      <c r="MJ309"/>
      <c r="MK309"/>
      <c r="ML309"/>
      <c r="MM309"/>
      <c r="MN309"/>
      <c r="MO309"/>
      <c r="MP309"/>
      <c r="MQ309"/>
      <c r="MR309"/>
      <c r="MS309"/>
      <c r="MT309"/>
      <c r="MU309"/>
      <c r="MV309"/>
      <c r="MW309"/>
      <c r="MX309"/>
      <c r="MY309"/>
      <c r="MZ309"/>
      <c r="NA309"/>
      <c r="NB309"/>
      <c r="NC309"/>
      <c r="ND309"/>
      <c r="NE309"/>
      <c r="NF309"/>
      <c r="NG309"/>
      <c r="NH309"/>
      <c r="NI309"/>
      <c r="NJ309"/>
      <c r="NK309"/>
      <c r="NL309"/>
      <c r="NM309"/>
      <c r="NN309"/>
      <c r="NO309"/>
      <c r="NP309"/>
      <c r="NQ309"/>
      <c r="NR309"/>
      <c r="NS309"/>
      <c r="NT309"/>
      <c r="NU309"/>
      <c r="NV309"/>
      <c r="NW309"/>
      <c r="NX309"/>
      <c r="NY309"/>
      <c r="NZ309"/>
      <c r="OA309"/>
      <c r="OB309"/>
      <c r="OC309"/>
      <c r="OD309"/>
      <c r="OE309"/>
      <c r="OF309"/>
      <c r="OG309"/>
      <c r="OH309"/>
      <c r="OI309"/>
      <c r="OJ309"/>
      <c r="OK309"/>
      <c r="OL309"/>
      <c r="OM309"/>
      <c r="ON309"/>
      <c r="OO309"/>
      <c r="OP309"/>
      <c r="OQ309"/>
      <c r="OR309"/>
      <c r="OS309"/>
      <c r="OT309"/>
      <c r="OU309"/>
      <c r="OV309"/>
      <c r="OW309"/>
      <c r="OX309"/>
      <c r="OY309"/>
      <c r="OZ309"/>
      <c r="PA309"/>
      <c r="PB309"/>
      <c r="PC309"/>
      <c r="PD309"/>
      <c r="PE309"/>
      <c r="PF309"/>
      <c r="PG309"/>
      <c r="PH309"/>
      <c r="PI309"/>
      <c r="PJ309"/>
      <c r="PK309"/>
      <c r="PL309"/>
      <c r="PM309"/>
      <c r="PN309"/>
      <c r="PO309"/>
      <c r="PP309"/>
      <c r="PQ309"/>
      <c r="PR309"/>
      <c r="PS309"/>
      <c r="PT309"/>
      <c r="PU309"/>
      <c r="PV309"/>
      <c r="PW309"/>
      <c r="PX309"/>
      <c r="PY309"/>
      <c r="PZ309"/>
      <c r="QA309"/>
      <c r="QB309"/>
      <c r="QC309"/>
      <c r="QD309"/>
      <c r="QE309"/>
      <c r="QF309"/>
      <c r="QG309"/>
      <c r="QH309"/>
      <c r="QI309"/>
      <c r="QJ309"/>
      <c r="QK309"/>
      <c r="QL309"/>
      <c r="QM309"/>
      <c r="QN309"/>
      <c r="QO309"/>
      <c r="QP309"/>
      <c r="QQ309"/>
      <c r="QR309"/>
      <c r="QS309"/>
      <c r="QT309"/>
      <c r="QU309"/>
      <c r="QV309"/>
      <c r="QW309"/>
      <c r="QX309"/>
      <c r="QY309"/>
      <c r="QZ309"/>
      <c r="RA309"/>
      <c r="RB309"/>
      <c r="RC309"/>
      <c r="RD309"/>
      <c r="RE309"/>
      <c r="RF309"/>
      <c r="RG309"/>
      <c r="RH309"/>
      <c r="RI309"/>
      <c r="RJ309"/>
      <c r="RK309"/>
      <c r="RL309"/>
      <c r="RM309"/>
      <c r="RN309"/>
      <c r="RO309"/>
      <c r="RP309"/>
      <c r="RQ309"/>
      <c r="RR309"/>
      <c r="RS309"/>
      <c r="RT309"/>
      <c r="RU309"/>
      <c r="RV309"/>
      <c r="RW309"/>
      <c r="RX309"/>
      <c r="RY309"/>
      <c r="RZ309"/>
      <c r="SA309"/>
      <c r="SB309"/>
      <c r="SC309"/>
      <c r="SD309"/>
      <c r="SE309"/>
      <c r="SF309"/>
      <c r="SG309"/>
      <c r="SH309"/>
      <c r="SI309"/>
      <c r="SJ309"/>
      <c r="SK309"/>
      <c r="SL309"/>
      <c r="SM309"/>
      <c r="SN309"/>
      <c r="SO309"/>
      <c r="SP309"/>
      <c r="SQ309"/>
      <c r="SR309"/>
      <c r="SS309"/>
      <c r="ST309"/>
      <c r="SU309"/>
      <c r="SV309"/>
      <c r="SW309"/>
      <c r="SX309"/>
      <c r="SY309"/>
      <c r="SZ309"/>
      <c r="TA309"/>
      <c r="TB309"/>
      <c r="TC309"/>
      <c r="TD309"/>
      <c r="TE309"/>
      <c r="TF309"/>
      <c r="TG309"/>
      <c r="TH309"/>
      <c r="TI309"/>
      <c r="TJ309"/>
      <c r="TK309"/>
      <c r="TL309"/>
      <c r="TM309"/>
      <c r="TN309"/>
      <c r="TO309"/>
      <c r="TP309"/>
      <c r="TQ309"/>
      <c r="TR309"/>
      <c r="TS309"/>
      <c r="TT309"/>
      <c r="TU309"/>
      <c r="TV309"/>
      <c r="TW309"/>
      <c r="TX309"/>
      <c r="TY309"/>
      <c r="TZ309"/>
      <c r="UA309"/>
      <c r="UB309"/>
      <c r="UC309"/>
      <c r="UD309"/>
      <c r="UE309"/>
      <c r="UF309"/>
      <c r="UG309"/>
      <c r="UH309"/>
      <c r="UI309"/>
      <c r="UJ309"/>
      <c r="UK309"/>
      <c r="UL309"/>
      <c r="UM309"/>
      <c r="UN309"/>
      <c r="UO309"/>
      <c r="UP309"/>
      <c r="UQ309"/>
      <c r="UR309"/>
      <c r="US309"/>
      <c r="UT309"/>
      <c r="UU309"/>
      <c r="UV309"/>
      <c r="UW309"/>
      <c r="UX309"/>
      <c r="UY309"/>
      <c r="UZ309"/>
      <c r="VA309"/>
      <c r="VB309"/>
      <c r="VC309"/>
      <c r="VD309"/>
      <c r="VE309"/>
      <c r="VF309"/>
      <c r="VG309"/>
      <c r="VH309"/>
      <c r="VI309"/>
      <c r="VJ309"/>
      <c r="VK309"/>
      <c r="VL309"/>
      <c r="VM309"/>
      <c r="VN309"/>
      <c r="VO309"/>
      <c r="VP309"/>
      <c r="VQ309"/>
      <c r="VR309"/>
      <c r="VS309"/>
      <c r="VT309"/>
      <c r="VU309"/>
      <c r="VV309"/>
      <c r="VW309"/>
      <c r="VX309"/>
      <c r="VY309"/>
      <c r="VZ309"/>
      <c r="WA309"/>
      <c r="WB309"/>
      <c r="WC309"/>
      <c r="WD309"/>
      <c r="WE309"/>
      <c r="WF309"/>
      <c r="WG309"/>
      <c r="WH309"/>
      <c r="WI309"/>
      <c r="WJ309"/>
      <c r="WK309"/>
      <c r="WL309"/>
      <c r="WM309"/>
      <c r="WN309"/>
      <c r="WO309"/>
      <c r="WP309"/>
      <c r="WQ309"/>
      <c r="WR309"/>
      <c r="WS309"/>
      <c r="WT309"/>
      <c r="WU309"/>
      <c r="WV309"/>
      <c r="WW309"/>
      <c r="WX309"/>
      <c r="WY309"/>
      <c r="WZ309"/>
      <c r="XA309"/>
      <c r="XB309"/>
      <c r="XC309"/>
      <c r="XD309"/>
      <c r="XE309"/>
      <c r="XF309"/>
      <c r="XG309"/>
      <c r="XH309"/>
      <c r="XI309"/>
      <c r="XJ309"/>
      <c r="XK309"/>
      <c r="XL309"/>
      <c r="XM309"/>
      <c r="XN309"/>
      <c r="XO309"/>
      <c r="XP309"/>
      <c r="XQ309"/>
      <c r="XR309"/>
      <c r="XS309"/>
      <c r="XT309"/>
      <c r="XU309"/>
      <c r="XV309"/>
      <c r="XW309"/>
      <c r="XX309"/>
      <c r="XY309"/>
      <c r="XZ309"/>
      <c r="YA309"/>
      <c r="YB309"/>
      <c r="YC309"/>
      <c r="YD309"/>
      <c r="YE309"/>
      <c r="YF309"/>
      <c r="YG309"/>
      <c r="YH309"/>
      <c r="YI309"/>
      <c r="YJ309"/>
      <c r="YK309"/>
      <c r="YL309"/>
      <c r="YM309"/>
      <c r="YN309"/>
      <c r="YO309"/>
      <c r="YP309"/>
      <c r="YQ309"/>
      <c r="YR309"/>
      <c r="YS309"/>
      <c r="YT309"/>
      <c r="YU309"/>
      <c r="YV309"/>
      <c r="YW309"/>
      <c r="YX309"/>
      <c r="YY309"/>
      <c r="YZ309"/>
      <c r="ZA309"/>
      <c r="ZB309"/>
      <c r="ZC309"/>
      <c r="ZD309"/>
      <c r="ZE309"/>
      <c r="ZF309"/>
      <c r="ZG309"/>
      <c r="ZH309"/>
      <c r="ZI309"/>
      <c r="ZJ309"/>
      <c r="ZK309"/>
      <c r="ZL309"/>
      <c r="ZM309"/>
      <c r="ZN309"/>
      <c r="ZO309"/>
      <c r="ZP309"/>
      <c r="ZQ309"/>
      <c r="ZR309"/>
      <c r="ZS309"/>
      <c r="ZT309"/>
      <c r="ZU309"/>
      <c r="ZV309"/>
      <c r="ZW309"/>
      <c r="ZX309"/>
      <c r="ZY309"/>
      <c r="ZZ309"/>
      <c r="AAA309"/>
      <c r="AAB309"/>
      <c r="AAC309"/>
      <c r="AAD309"/>
      <c r="AAE309"/>
      <c r="AAF309"/>
      <c r="AAG309"/>
      <c r="AAH309"/>
      <c r="AAI309"/>
      <c r="AAJ309"/>
      <c r="AAK309"/>
      <c r="AAL309"/>
      <c r="AAM309"/>
      <c r="AAN309"/>
      <c r="AAO309"/>
      <c r="AAP309"/>
      <c r="AAQ309"/>
      <c r="AAR309"/>
      <c r="AAS309"/>
      <c r="AAT309"/>
      <c r="AAU309"/>
      <c r="AAV309"/>
      <c r="AAW309"/>
      <c r="AAX309"/>
      <c r="AAY309"/>
      <c r="AAZ309"/>
      <c r="ABA309"/>
      <c r="ABB309"/>
      <c r="ABC309"/>
      <c r="ABD309"/>
      <c r="ABE309"/>
      <c r="ABF309"/>
      <c r="ABG309"/>
      <c r="ABH309"/>
      <c r="ABI309"/>
      <c r="ABJ309"/>
      <c r="ABK309"/>
      <c r="ABL309"/>
      <c r="ABM309"/>
      <c r="ABN309"/>
      <c r="ABO309"/>
      <c r="ABP309"/>
      <c r="ABQ309"/>
      <c r="ABR309"/>
      <c r="ABS309"/>
      <c r="ABT309"/>
      <c r="ABU309"/>
      <c r="ABV309"/>
      <c r="ABW309"/>
      <c r="ABX309"/>
      <c r="ABY309"/>
      <c r="ABZ309"/>
      <c r="ACA309"/>
      <c r="ACB309"/>
      <c r="ACC309"/>
      <c r="ACD309"/>
      <c r="ACE309"/>
      <c r="ACF309"/>
      <c r="ACG309"/>
      <c r="ACH309"/>
      <c r="ACI309"/>
      <c r="ACJ309"/>
      <c r="ACK309"/>
      <c r="ACL309"/>
      <c r="ACM309"/>
      <c r="ACN309"/>
      <c r="ACO309"/>
      <c r="ACP309"/>
      <c r="ACQ309"/>
      <c r="ACR309"/>
      <c r="ACS309"/>
      <c r="ACT309"/>
      <c r="ACU309"/>
      <c r="ACV309"/>
      <c r="ACW309"/>
      <c r="ACX309"/>
      <c r="ACY309"/>
      <c r="ACZ309"/>
      <c r="ADA309"/>
      <c r="ADB309"/>
      <c r="ADC309"/>
      <c r="ADD309"/>
      <c r="ADE309"/>
      <c r="ADF309"/>
      <c r="ADG309"/>
      <c r="ADH309"/>
      <c r="ADI309"/>
      <c r="ADJ309"/>
      <c r="ADK309"/>
      <c r="ADL309"/>
      <c r="ADM309"/>
      <c r="ADN309"/>
      <c r="ADO309"/>
      <c r="ADP309"/>
      <c r="ADQ309"/>
      <c r="ADR309"/>
      <c r="ADS309"/>
      <c r="ADT309"/>
      <c r="ADU309"/>
      <c r="ADV309"/>
      <c r="ADW309"/>
      <c r="ADX309"/>
      <c r="ADY309"/>
      <c r="ADZ309"/>
      <c r="AEA309"/>
      <c r="AEB309"/>
      <c r="AEC309"/>
      <c r="AED309"/>
      <c r="AEE309"/>
      <c r="AEF309"/>
      <c r="AEG309"/>
      <c r="AEH309"/>
      <c r="AEI309"/>
      <c r="AEJ309"/>
      <c r="AEK309"/>
      <c r="AEL309"/>
      <c r="AEM309"/>
      <c r="AEN309"/>
      <c r="AEO309"/>
      <c r="AEP309"/>
      <c r="AEQ309"/>
      <c r="AER309"/>
      <c r="AES309"/>
      <c r="AET309"/>
      <c r="AEU309"/>
      <c r="AEV309"/>
      <c r="AEW309"/>
      <c r="AEX309"/>
      <c r="AEY309"/>
      <c r="AEZ309"/>
      <c r="AFA309"/>
      <c r="AFB309"/>
      <c r="AFC309"/>
      <c r="AFD309"/>
      <c r="AFE309"/>
      <c r="AFF309"/>
      <c r="AFG309"/>
      <c r="AFH309"/>
      <c r="AFI309"/>
      <c r="AFJ309"/>
      <c r="AFK309"/>
      <c r="AFL309"/>
      <c r="AFM309"/>
      <c r="AFN309"/>
      <c r="AFO309"/>
      <c r="AFP309"/>
      <c r="AFQ309"/>
      <c r="AFR309"/>
      <c r="AFS309"/>
      <c r="AFT309"/>
      <c r="AFU309"/>
      <c r="AFV309"/>
      <c r="AFW309"/>
      <c r="AFX309"/>
      <c r="AFY309"/>
      <c r="AFZ309"/>
      <c r="AGA309"/>
      <c r="AGB309"/>
      <c r="AGC309"/>
      <c r="AGD309"/>
      <c r="AGE309"/>
      <c r="AGF309"/>
      <c r="AGG309"/>
      <c r="AGH309"/>
      <c r="AGI309"/>
      <c r="AGJ309"/>
      <c r="AGK309"/>
      <c r="AGL309"/>
      <c r="AGM309"/>
      <c r="AGN309"/>
      <c r="AGO309"/>
      <c r="AGP309"/>
      <c r="AGQ309"/>
      <c r="AGR309"/>
      <c r="AGS309"/>
      <c r="AGT309"/>
      <c r="AGU309"/>
      <c r="AGV309"/>
      <c r="AGW309"/>
      <c r="AGX309"/>
      <c r="AGY309"/>
      <c r="AGZ309"/>
      <c r="AHA309"/>
      <c r="AHB309"/>
      <c r="AHC309"/>
      <c r="AHD309"/>
      <c r="AHE309"/>
      <c r="AHF309"/>
      <c r="AHG309"/>
      <c r="AHH309"/>
      <c r="AHI309"/>
      <c r="AHJ309"/>
      <c r="AHK309"/>
      <c r="AHL309"/>
      <c r="AHM309"/>
      <c r="AHN309"/>
      <c r="AHO309"/>
      <c r="AHP309"/>
      <c r="AHQ309"/>
      <c r="AHR309"/>
      <c r="AHS309"/>
      <c r="AHT309"/>
      <c r="AHU309"/>
      <c r="AHV309"/>
      <c r="AHW309"/>
      <c r="AHX309"/>
      <c r="AHY309"/>
      <c r="AHZ309"/>
      <c r="AIA309"/>
      <c r="AIB309"/>
      <c r="AIC309"/>
      <c r="AID309"/>
      <c r="AIE309"/>
      <c r="AIF309"/>
      <c r="AIG309"/>
      <c r="AIH309"/>
      <c r="AII309"/>
      <c r="AIJ309"/>
      <c r="AIK309"/>
      <c r="AIL309"/>
      <c r="AIM309"/>
      <c r="AIN309"/>
      <c r="AIO309"/>
      <c r="AIP309"/>
      <c r="AIQ309"/>
      <c r="AIR309"/>
      <c r="AIS309"/>
      <c r="AIT309"/>
      <c r="AIU309"/>
      <c r="AIV309"/>
      <c r="AIW309"/>
      <c r="AIX309"/>
      <c r="AIY309"/>
      <c r="AIZ309"/>
      <c r="AJA309"/>
      <c r="AJB309"/>
      <c r="AJC309"/>
      <c r="AJD309"/>
      <c r="AJE309"/>
      <c r="AJF309"/>
      <c r="AJG309"/>
      <c r="AJH309"/>
      <c r="AJI309"/>
      <c r="AJJ309"/>
      <c r="AJK309"/>
      <c r="AJL309"/>
      <c r="AJM309"/>
      <c r="AJN309"/>
      <c r="AJO309"/>
      <c r="AJP309"/>
      <c r="AJQ309"/>
      <c r="AJR309"/>
      <c r="AJS309"/>
      <c r="AJT309"/>
      <c r="AJU309"/>
      <c r="AJV309"/>
      <c r="AJW309"/>
      <c r="AJX309"/>
      <c r="AJY309"/>
      <c r="AJZ309"/>
      <c r="AKA309"/>
      <c r="AKB309"/>
      <c r="AKC309"/>
      <c r="AKD309"/>
      <c r="AKE309"/>
      <c r="AKF309"/>
      <c r="AKG309"/>
      <c r="AKH309"/>
      <c r="AKI309"/>
      <c r="AKJ309"/>
      <c r="AKK309"/>
      <c r="AKL309"/>
      <c r="AKM309"/>
      <c r="AKN309"/>
      <c r="AKO309"/>
      <c r="AKP309"/>
      <c r="AKQ309"/>
      <c r="AKR309"/>
      <c r="AKS309"/>
      <c r="AKT309"/>
      <c r="AKU309"/>
      <c r="AKV309"/>
      <c r="AKW309"/>
      <c r="AKX309"/>
      <c r="AKY309"/>
      <c r="AKZ309"/>
      <c r="ALA309"/>
      <c r="ALB309"/>
      <c r="ALC309"/>
      <c r="ALD309"/>
      <c r="ALE309"/>
      <c r="ALF309"/>
      <c r="ALG309"/>
      <c r="ALH309"/>
      <c r="ALI309"/>
      <c r="ALJ309"/>
      <c r="ALK309"/>
      <c r="ALL309"/>
      <c r="ALM309"/>
      <c r="ALN309"/>
      <c r="ALO309"/>
      <c r="ALP309"/>
      <c r="ALQ309"/>
      <c r="ALR309"/>
      <c r="ALS309"/>
      <c r="ALT309"/>
      <c r="ALU309"/>
      <c r="ALV309"/>
      <c r="ALW309"/>
      <c r="ALX309"/>
      <c r="ALY309"/>
      <c r="ALZ309"/>
      <c r="AMA309"/>
      <c r="AMB309"/>
      <c r="AMC309"/>
      <c r="AMD309"/>
      <c r="AME309"/>
      <c r="AMF309"/>
      <c r="AMG309"/>
      <c r="AMH309"/>
      <c r="AMI309"/>
      <c r="AMJ309"/>
      <c r="AMK309"/>
      <c r="AML309"/>
      <c r="AMM309"/>
      <c r="AMN309"/>
      <c r="AMO309"/>
      <c r="AMP309"/>
      <c r="AMQ309"/>
      <c r="AMR309"/>
      <c r="AMS309"/>
      <c r="AMT309"/>
    </row>
    <row r="310" spans="1:1034" x14ac:dyDescent="0.2"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  <c r="LB310"/>
      <c r="LC310"/>
      <c r="LD310"/>
      <c r="LE310"/>
      <c r="LF310"/>
      <c r="LG310"/>
      <c r="LH310"/>
      <c r="LI310"/>
      <c r="LJ310"/>
      <c r="LK310"/>
      <c r="LL310"/>
      <c r="LM310"/>
      <c r="LN310"/>
      <c r="LO310"/>
      <c r="LP310"/>
      <c r="LQ310"/>
      <c r="LR310"/>
      <c r="LS310"/>
      <c r="LT310"/>
      <c r="LU310"/>
      <c r="LV310"/>
      <c r="LW310"/>
      <c r="LX310"/>
      <c r="LY310"/>
      <c r="LZ310"/>
      <c r="MA310"/>
      <c r="MB310"/>
      <c r="MC310"/>
      <c r="MD310"/>
      <c r="ME310"/>
      <c r="MF310"/>
      <c r="MG310"/>
      <c r="MH310"/>
      <c r="MI310"/>
      <c r="MJ310"/>
      <c r="MK310"/>
      <c r="ML310"/>
      <c r="MM310"/>
      <c r="MN310"/>
      <c r="MO310"/>
      <c r="MP310"/>
      <c r="MQ310"/>
      <c r="MR310"/>
      <c r="MS310"/>
      <c r="MT310"/>
      <c r="MU310"/>
      <c r="MV310"/>
      <c r="MW310"/>
      <c r="MX310"/>
      <c r="MY310"/>
      <c r="MZ310"/>
      <c r="NA310"/>
      <c r="NB310"/>
      <c r="NC310"/>
      <c r="ND310"/>
      <c r="NE310"/>
      <c r="NF310"/>
      <c r="NG310"/>
      <c r="NH310"/>
      <c r="NI310"/>
      <c r="NJ310"/>
      <c r="NK310"/>
      <c r="NL310"/>
      <c r="NM310"/>
      <c r="NN310"/>
      <c r="NO310"/>
      <c r="NP310"/>
      <c r="NQ310"/>
      <c r="NR310"/>
      <c r="NS310"/>
      <c r="NT310"/>
      <c r="NU310"/>
      <c r="NV310"/>
      <c r="NW310"/>
      <c r="NX310"/>
      <c r="NY310"/>
      <c r="NZ310"/>
      <c r="OA310"/>
      <c r="OB310"/>
      <c r="OC310"/>
      <c r="OD310"/>
      <c r="OE310"/>
      <c r="OF310"/>
      <c r="OG310"/>
      <c r="OH310"/>
      <c r="OI310"/>
      <c r="OJ310"/>
      <c r="OK310"/>
      <c r="OL310"/>
      <c r="OM310"/>
      <c r="ON310"/>
      <c r="OO310"/>
      <c r="OP310"/>
      <c r="OQ310"/>
      <c r="OR310"/>
      <c r="OS310"/>
      <c r="OT310"/>
      <c r="OU310"/>
      <c r="OV310"/>
      <c r="OW310"/>
      <c r="OX310"/>
      <c r="OY310"/>
      <c r="OZ310"/>
      <c r="PA310"/>
      <c r="PB310"/>
      <c r="PC310"/>
      <c r="PD310"/>
      <c r="PE310"/>
      <c r="PF310"/>
      <c r="PG310"/>
      <c r="PH310"/>
      <c r="PI310"/>
      <c r="PJ310"/>
      <c r="PK310"/>
      <c r="PL310"/>
      <c r="PM310"/>
      <c r="PN310"/>
      <c r="PO310"/>
      <c r="PP310"/>
      <c r="PQ310"/>
      <c r="PR310"/>
      <c r="PS310"/>
      <c r="PT310"/>
      <c r="PU310"/>
      <c r="PV310"/>
      <c r="PW310"/>
      <c r="PX310"/>
      <c r="PY310"/>
      <c r="PZ310"/>
      <c r="QA310"/>
      <c r="QB310"/>
      <c r="QC310"/>
      <c r="QD310"/>
      <c r="QE310"/>
      <c r="QF310"/>
      <c r="QG310"/>
      <c r="QH310"/>
      <c r="QI310"/>
      <c r="QJ310"/>
      <c r="QK310"/>
      <c r="QL310"/>
      <c r="QM310"/>
      <c r="QN310"/>
      <c r="QO310"/>
      <c r="QP310"/>
      <c r="QQ310"/>
      <c r="QR310"/>
      <c r="QS310"/>
      <c r="QT310"/>
      <c r="QU310"/>
      <c r="QV310"/>
      <c r="QW310"/>
      <c r="QX310"/>
      <c r="QY310"/>
      <c r="QZ310"/>
      <c r="RA310"/>
      <c r="RB310"/>
      <c r="RC310"/>
      <c r="RD310"/>
      <c r="RE310"/>
      <c r="RF310"/>
      <c r="RG310"/>
      <c r="RH310"/>
      <c r="RI310"/>
      <c r="RJ310"/>
      <c r="RK310"/>
      <c r="RL310"/>
      <c r="RM310"/>
      <c r="RN310"/>
      <c r="RO310"/>
      <c r="RP310"/>
      <c r="RQ310"/>
      <c r="RR310"/>
      <c r="RS310"/>
      <c r="RT310"/>
      <c r="RU310"/>
      <c r="RV310"/>
      <c r="RW310"/>
      <c r="RX310"/>
      <c r="RY310"/>
      <c r="RZ310"/>
      <c r="SA310"/>
      <c r="SB310"/>
      <c r="SC310"/>
      <c r="SD310"/>
      <c r="SE310"/>
      <c r="SF310"/>
      <c r="SG310"/>
      <c r="SH310"/>
      <c r="SI310"/>
      <c r="SJ310"/>
      <c r="SK310"/>
      <c r="SL310"/>
      <c r="SM310"/>
      <c r="SN310"/>
      <c r="SO310"/>
      <c r="SP310"/>
      <c r="SQ310"/>
      <c r="SR310"/>
      <c r="SS310"/>
      <c r="ST310"/>
      <c r="SU310"/>
      <c r="SV310"/>
      <c r="SW310"/>
      <c r="SX310"/>
      <c r="SY310"/>
      <c r="SZ310"/>
      <c r="TA310"/>
      <c r="TB310"/>
      <c r="TC310"/>
      <c r="TD310"/>
      <c r="TE310"/>
      <c r="TF310"/>
      <c r="TG310"/>
      <c r="TH310"/>
      <c r="TI310"/>
      <c r="TJ310"/>
      <c r="TK310"/>
      <c r="TL310"/>
      <c r="TM310"/>
      <c r="TN310"/>
      <c r="TO310"/>
      <c r="TP310"/>
      <c r="TQ310"/>
      <c r="TR310"/>
      <c r="TS310"/>
      <c r="TT310"/>
      <c r="TU310"/>
      <c r="TV310"/>
      <c r="TW310"/>
      <c r="TX310"/>
      <c r="TY310"/>
      <c r="TZ310"/>
      <c r="UA310"/>
      <c r="UB310"/>
      <c r="UC310"/>
      <c r="UD310"/>
      <c r="UE310"/>
      <c r="UF310"/>
      <c r="UG310"/>
      <c r="UH310"/>
      <c r="UI310"/>
      <c r="UJ310"/>
      <c r="UK310"/>
      <c r="UL310"/>
      <c r="UM310"/>
      <c r="UN310"/>
      <c r="UO310"/>
      <c r="UP310"/>
      <c r="UQ310"/>
      <c r="UR310"/>
      <c r="US310"/>
      <c r="UT310"/>
      <c r="UU310"/>
      <c r="UV310"/>
      <c r="UW310"/>
      <c r="UX310"/>
      <c r="UY310"/>
      <c r="UZ310"/>
      <c r="VA310"/>
      <c r="VB310"/>
      <c r="VC310"/>
      <c r="VD310"/>
      <c r="VE310"/>
      <c r="VF310"/>
      <c r="VG310"/>
      <c r="VH310"/>
      <c r="VI310"/>
      <c r="VJ310"/>
      <c r="VK310"/>
      <c r="VL310"/>
      <c r="VM310"/>
      <c r="VN310"/>
      <c r="VO310"/>
      <c r="VP310"/>
      <c r="VQ310"/>
      <c r="VR310"/>
      <c r="VS310"/>
      <c r="VT310"/>
      <c r="VU310"/>
      <c r="VV310"/>
      <c r="VW310"/>
      <c r="VX310"/>
      <c r="VY310"/>
      <c r="VZ310"/>
      <c r="WA310"/>
      <c r="WB310"/>
      <c r="WC310"/>
      <c r="WD310"/>
      <c r="WE310"/>
      <c r="WF310"/>
      <c r="WG310"/>
      <c r="WH310"/>
      <c r="WI310"/>
      <c r="WJ310"/>
      <c r="WK310"/>
      <c r="WL310"/>
      <c r="WM310"/>
      <c r="WN310"/>
      <c r="WO310"/>
      <c r="WP310"/>
      <c r="WQ310"/>
      <c r="WR310"/>
      <c r="WS310"/>
      <c r="WT310"/>
      <c r="WU310"/>
      <c r="WV310"/>
      <c r="WW310"/>
      <c r="WX310"/>
      <c r="WY310"/>
      <c r="WZ310"/>
      <c r="XA310"/>
      <c r="XB310"/>
      <c r="XC310"/>
      <c r="XD310"/>
      <c r="XE310"/>
      <c r="XF310"/>
      <c r="XG310"/>
      <c r="XH310"/>
      <c r="XI310"/>
      <c r="XJ310"/>
      <c r="XK310"/>
      <c r="XL310"/>
      <c r="XM310"/>
      <c r="XN310"/>
      <c r="XO310"/>
      <c r="XP310"/>
      <c r="XQ310"/>
      <c r="XR310"/>
      <c r="XS310"/>
      <c r="XT310"/>
      <c r="XU310"/>
      <c r="XV310"/>
      <c r="XW310"/>
      <c r="XX310"/>
      <c r="XY310"/>
      <c r="XZ310"/>
      <c r="YA310"/>
      <c r="YB310"/>
      <c r="YC310"/>
      <c r="YD310"/>
      <c r="YE310"/>
      <c r="YF310"/>
      <c r="YG310"/>
      <c r="YH310"/>
      <c r="YI310"/>
      <c r="YJ310"/>
      <c r="YK310"/>
      <c r="YL310"/>
      <c r="YM310"/>
      <c r="YN310"/>
      <c r="YO310"/>
      <c r="YP310"/>
      <c r="YQ310"/>
      <c r="YR310"/>
      <c r="YS310"/>
      <c r="YT310"/>
      <c r="YU310"/>
      <c r="YV310"/>
      <c r="YW310"/>
      <c r="YX310"/>
      <c r="YY310"/>
      <c r="YZ310"/>
      <c r="ZA310"/>
      <c r="ZB310"/>
      <c r="ZC310"/>
      <c r="ZD310"/>
      <c r="ZE310"/>
      <c r="ZF310"/>
      <c r="ZG310"/>
      <c r="ZH310"/>
      <c r="ZI310"/>
      <c r="ZJ310"/>
      <c r="ZK310"/>
      <c r="ZL310"/>
      <c r="ZM310"/>
      <c r="ZN310"/>
      <c r="ZO310"/>
      <c r="ZP310"/>
      <c r="ZQ310"/>
      <c r="ZR310"/>
      <c r="ZS310"/>
      <c r="ZT310"/>
      <c r="ZU310"/>
      <c r="ZV310"/>
      <c r="ZW310"/>
      <c r="ZX310"/>
      <c r="ZY310"/>
      <c r="ZZ310"/>
      <c r="AAA310"/>
      <c r="AAB310"/>
      <c r="AAC310"/>
      <c r="AAD310"/>
      <c r="AAE310"/>
      <c r="AAF310"/>
      <c r="AAG310"/>
      <c r="AAH310"/>
      <c r="AAI310"/>
      <c r="AAJ310"/>
      <c r="AAK310"/>
      <c r="AAL310"/>
      <c r="AAM310"/>
      <c r="AAN310"/>
      <c r="AAO310"/>
      <c r="AAP310"/>
      <c r="AAQ310"/>
      <c r="AAR310"/>
      <c r="AAS310"/>
      <c r="AAT310"/>
      <c r="AAU310"/>
      <c r="AAV310"/>
      <c r="AAW310"/>
      <c r="AAX310"/>
      <c r="AAY310"/>
      <c r="AAZ310"/>
      <c r="ABA310"/>
      <c r="ABB310"/>
      <c r="ABC310"/>
      <c r="ABD310"/>
      <c r="ABE310"/>
      <c r="ABF310"/>
      <c r="ABG310"/>
      <c r="ABH310"/>
      <c r="ABI310"/>
      <c r="ABJ310"/>
      <c r="ABK310"/>
      <c r="ABL310"/>
      <c r="ABM310"/>
      <c r="ABN310"/>
      <c r="ABO310"/>
      <c r="ABP310"/>
      <c r="ABQ310"/>
      <c r="ABR310"/>
      <c r="ABS310"/>
      <c r="ABT310"/>
      <c r="ABU310"/>
      <c r="ABV310"/>
      <c r="ABW310"/>
      <c r="ABX310"/>
      <c r="ABY310"/>
      <c r="ABZ310"/>
      <c r="ACA310"/>
      <c r="ACB310"/>
      <c r="ACC310"/>
      <c r="ACD310"/>
      <c r="ACE310"/>
      <c r="ACF310"/>
      <c r="ACG310"/>
      <c r="ACH310"/>
      <c r="ACI310"/>
      <c r="ACJ310"/>
      <c r="ACK310"/>
      <c r="ACL310"/>
      <c r="ACM310"/>
      <c r="ACN310"/>
      <c r="ACO310"/>
      <c r="ACP310"/>
      <c r="ACQ310"/>
      <c r="ACR310"/>
      <c r="ACS310"/>
      <c r="ACT310"/>
      <c r="ACU310"/>
      <c r="ACV310"/>
      <c r="ACW310"/>
      <c r="ACX310"/>
      <c r="ACY310"/>
      <c r="ACZ310"/>
      <c r="ADA310"/>
      <c r="ADB310"/>
      <c r="ADC310"/>
      <c r="ADD310"/>
      <c r="ADE310"/>
      <c r="ADF310"/>
      <c r="ADG310"/>
      <c r="ADH310"/>
      <c r="ADI310"/>
      <c r="ADJ310"/>
      <c r="ADK310"/>
      <c r="ADL310"/>
      <c r="ADM310"/>
      <c r="ADN310"/>
      <c r="ADO310"/>
      <c r="ADP310"/>
      <c r="ADQ310"/>
      <c r="ADR310"/>
      <c r="ADS310"/>
      <c r="ADT310"/>
      <c r="ADU310"/>
      <c r="ADV310"/>
      <c r="ADW310"/>
      <c r="ADX310"/>
      <c r="ADY310"/>
      <c r="ADZ310"/>
      <c r="AEA310"/>
      <c r="AEB310"/>
      <c r="AEC310"/>
      <c r="AED310"/>
      <c r="AEE310"/>
      <c r="AEF310"/>
      <c r="AEG310"/>
      <c r="AEH310"/>
      <c r="AEI310"/>
      <c r="AEJ310"/>
      <c r="AEK310"/>
      <c r="AEL310"/>
      <c r="AEM310"/>
      <c r="AEN310"/>
      <c r="AEO310"/>
      <c r="AEP310"/>
      <c r="AEQ310"/>
      <c r="AER310"/>
      <c r="AES310"/>
      <c r="AET310"/>
      <c r="AEU310"/>
      <c r="AEV310"/>
      <c r="AEW310"/>
      <c r="AEX310"/>
      <c r="AEY310"/>
      <c r="AEZ310"/>
      <c r="AFA310"/>
      <c r="AFB310"/>
      <c r="AFC310"/>
      <c r="AFD310"/>
      <c r="AFE310"/>
      <c r="AFF310"/>
      <c r="AFG310"/>
      <c r="AFH310"/>
      <c r="AFI310"/>
      <c r="AFJ310"/>
      <c r="AFK310"/>
      <c r="AFL310"/>
      <c r="AFM310"/>
      <c r="AFN310"/>
      <c r="AFO310"/>
      <c r="AFP310"/>
      <c r="AFQ310"/>
      <c r="AFR310"/>
      <c r="AFS310"/>
      <c r="AFT310"/>
      <c r="AFU310"/>
      <c r="AFV310"/>
      <c r="AFW310"/>
      <c r="AFX310"/>
      <c r="AFY310"/>
      <c r="AFZ310"/>
      <c r="AGA310"/>
      <c r="AGB310"/>
      <c r="AGC310"/>
      <c r="AGD310"/>
      <c r="AGE310"/>
      <c r="AGF310"/>
      <c r="AGG310"/>
      <c r="AGH310"/>
      <c r="AGI310"/>
      <c r="AGJ310"/>
      <c r="AGK310"/>
      <c r="AGL310"/>
      <c r="AGM310"/>
      <c r="AGN310"/>
      <c r="AGO310"/>
      <c r="AGP310"/>
      <c r="AGQ310"/>
      <c r="AGR310"/>
      <c r="AGS310"/>
      <c r="AGT310"/>
      <c r="AGU310"/>
      <c r="AGV310"/>
      <c r="AGW310"/>
      <c r="AGX310"/>
      <c r="AGY310"/>
      <c r="AGZ310"/>
      <c r="AHA310"/>
      <c r="AHB310"/>
      <c r="AHC310"/>
      <c r="AHD310"/>
      <c r="AHE310"/>
      <c r="AHF310"/>
      <c r="AHG310"/>
      <c r="AHH310"/>
      <c r="AHI310"/>
      <c r="AHJ310"/>
      <c r="AHK310"/>
      <c r="AHL310"/>
      <c r="AHM310"/>
      <c r="AHN310"/>
      <c r="AHO310"/>
      <c r="AHP310"/>
      <c r="AHQ310"/>
      <c r="AHR310"/>
      <c r="AHS310"/>
      <c r="AHT310"/>
      <c r="AHU310"/>
      <c r="AHV310"/>
      <c r="AHW310"/>
      <c r="AHX310"/>
      <c r="AHY310"/>
      <c r="AHZ310"/>
      <c r="AIA310"/>
      <c r="AIB310"/>
      <c r="AIC310"/>
      <c r="AID310"/>
      <c r="AIE310"/>
      <c r="AIF310"/>
      <c r="AIG310"/>
      <c r="AIH310"/>
      <c r="AII310"/>
      <c r="AIJ310"/>
      <c r="AIK310"/>
      <c r="AIL310"/>
      <c r="AIM310"/>
      <c r="AIN310"/>
      <c r="AIO310"/>
      <c r="AIP310"/>
      <c r="AIQ310"/>
      <c r="AIR310"/>
      <c r="AIS310"/>
      <c r="AIT310"/>
      <c r="AIU310"/>
      <c r="AIV310"/>
      <c r="AIW310"/>
      <c r="AIX310"/>
      <c r="AIY310"/>
      <c r="AIZ310"/>
      <c r="AJA310"/>
      <c r="AJB310"/>
      <c r="AJC310"/>
      <c r="AJD310"/>
      <c r="AJE310"/>
      <c r="AJF310"/>
      <c r="AJG310"/>
      <c r="AJH310"/>
      <c r="AJI310"/>
      <c r="AJJ310"/>
      <c r="AJK310"/>
      <c r="AJL310"/>
      <c r="AJM310"/>
      <c r="AJN310"/>
      <c r="AJO310"/>
      <c r="AJP310"/>
      <c r="AJQ310"/>
      <c r="AJR310"/>
      <c r="AJS310"/>
      <c r="AJT310"/>
      <c r="AJU310"/>
      <c r="AJV310"/>
      <c r="AJW310"/>
      <c r="AJX310"/>
      <c r="AJY310"/>
      <c r="AJZ310"/>
      <c r="AKA310"/>
      <c r="AKB310"/>
      <c r="AKC310"/>
      <c r="AKD310"/>
      <c r="AKE310"/>
      <c r="AKF310"/>
      <c r="AKG310"/>
      <c r="AKH310"/>
      <c r="AKI310"/>
      <c r="AKJ310"/>
      <c r="AKK310"/>
      <c r="AKL310"/>
      <c r="AKM310"/>
      <c r="AKN310"/>
      <c r="AKO310"/>
      <c r="AKP310"/>
      <c r="AKQ310"/>
      <c r="AKR310"/>
      <c r="AKS310"/>
      <c r="AKT310"/>
      <c r="AKU310"/>
      <c r="AKV310"/>
      <c r="AKW310"/>
      <c r="AKX310"/>
      <c r="AKY310"/>
      <c r="AKZ310"/>
      <c r="ALA310"/>
      <c r="ALB310"/>
      <c r="ALC310"/>
      <c r="ALD310"/>
      <c r="ALE310"/>
      <c r="ALF310"/>
      <c r="ALG310"/>
      <c r="ALH310"/>
      <c r="ALI310"/>
      <c r="ALJ310"/>
      <c r="ALK310"/>
      <c r="ALL310"/>
      <c r="ALM310"/>
      <c r="ALN310"/>
      <c r="ALO310"/>
      <c r="ALP310"/>
      <c r="ALQ310"/>
      <c r="ALR310"/>
      <c r="ALS310"/>
      <c r="ALT310"/>
      <c r="ALU310"/>
      <c r="ALV310"/>
      <c r="ALW310"/>
      <c r="ALX310"/>
      <c r="ALY310"/>
      <c r="ALZ310"/>
      <c r="AMA310"/>
      <c r="AMB310"/>
      <c r="AMC310"/>
      <c r="AMD310"/>
      <c r="AME310"/>
      <c r="AMF310"/>
      <c r="AMG310"/>
      <c r="AMH310"/>
      <c r="AMI310"/>
      <c r="AMJ310"/>
      <c r="AMK310"/>
      <c r="AML310"/>
      <c r="AMM310"/>
      <c r="AMN310"/>
      <c r="AMO310"/>
      <c r="AMP310"/>
      <c r="AMQ310"/>
      <c r="AMR310"/>
      <c r="AMS310"/>
      <c r="AMT310"/>
    </row>
    <row r="311" spans="1:1034" x14ac:dyDescent="0.2"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  <c r="LA311"/>
      <c r="LB311"/>
      <c r="LC311"/>
      <c r="LD311"/>
      <c r="LE311"/>
      <c r="LF311"/>
      <c r="LG311"/>
      <c r="LH311"/>
      <c r="LI311"/>
      <c r="LJ311"/>
      <c r="LK311"/>
      <c r="LL311"/>
      <c r="LM311"/>
      <c r="LN311"/>
      <c r="LO311"/>
      <c r="LP311"/>
      <c r="LQ311"/>
      <c r="LR311"/>
      <c r="LS311"/>
      <c r="LT311"/>
      <c r="LU311"/>
      <c r="LV311"/>
      <c r="LW311"/>
      <c r="LX311"/>
      <c r="LY311"/>
      <c r="LZ311"/>
      <c r="MA311"/>
      <c r="MB311"/>
      <c r="MC311"/>
      <c r="MD311"/>
      <c r="ME311"/>
      <c r="MF311"/>
      <c r="MG311"/>
      <c r="MH311"/>
      <c r="MI311"/>
      <c r="MJ311"/>
      <c r="MK311"/>
      <c r="ML311"/>
      <c r="MM311"/>
      <c r="MN311"/>
      <c r="MO311"/>
      <c r="MP311"/>
      <c r="MQ311"/>
      <c r="MR311"/>
      <c r="MS311"/>
      <c r="MT311"/>
      <c r="MU311"/>
      <c r="MV311"/>
      <c r="MW311"/>
      <c r="MX311"/>
      <c r="MY311"/>
      <c r="MZ311"/>
      <c r="NA311"/>
      <c r="NB311"/>
      <c r="NC311"/>
      <c r="ND311"/>
      <c r="NE311"/>
      <c r="NF311"/>
      <c r="NG311"/>
      <c r="NH311"/>
      <c r="NI311"/>
      <c r="NJ311"/>
      <c r="NK311"/>
      <c r="NL311"/>
      <c r="NM311"/>
      <c r="NN311"/>
      <c r="NO311"/>
      <c r="NP311"/>
      <c r="NQ311"/>
      <c r="NR311"/>
      <c r="NS311"/>
      <c r="NT311"/>
      <c r="NU311"/>
      <c r="NV311"/>
      <c r="NW311"/>
      <c r="NX311"/>
      <c r="NY311"/>
      <c r="NZ311"/>
      <c r="OA311"/>
      <c r="OB311"/>
      <c r="OC311"/>
      <c r="OD311"/>
      <c r="OE311"/>
      <c r="OF311"/>
      <c r="OG311"/>
      <c r="OH311"/>
      <c r="OI311"/>
      <c r="OJ311"/>
      <c r="OK311"/>
      <c r="OL311"/>
      <c r="OM311"/>
      <c r="ON311"/>
      <c r="OO311"/>
      <c r="OP311"/>
      <c r="OQ311"/>
      <c r="OR311"/>
      <c r="OS311"/>
      <c r="OT311"/>
      <c r="OU311"/>
      <c r="OV311"/>
      <c r="OW311"/>
      <c r="OX311"/>
      <c r="OY311"/>
      <c r="OZ311"/>
      <c r="PA311"/>
      <c r="PB311"/>
      <c r="PC311"/>
      <c r="PD311"/>
      <c r="PE311"/>
      <c r="PF311"/>
      <c r="PG311"/>
      <c r="PH311"/>
      <c r="PI311"/>
      <c r="PJ311"/>
      <c r="PK311"/>
      <c r="PL311"/>
      <c r="PM311"/>
      <c r="PN311"/>
      <c r="PO311"/>
      <c r="PP311"/>
      <c r="PQ311"/>
      <c r="PR311"/>
      <c r="PS311"/>
      <c r="PT311"/>
      <c r="PU311"/>
      <c r="PV311"/>
      <c r="PW311"/>
      <c r="PX311"/>
      <c r="PY311"/>
      <c r="PZ311"/>
      <c r="QA311"/>
      <c r="QB311"/>
      <c r="QC311"/>
      <c r="QD311"/>
      <c r="QE311"/>
      <c r="QF311"/>
      <c r="QG311"/>
      <c r="QH311"/>
      <c r="QI311"/>
      <c r="QJ311"/>
      <c r="QK311"/>
      <c r="QL311"/>
      <c r="QM311"/>
      <c r="QN311"/>
      <c r="QO311"/>
      <c r="QP311"/>
      <c r="QQ311"/>
      <c r="QR311"/>
      <c r="QS311"/>
      <c r="QT311"/>
      <c r="QU311"/>
      <c r="QV311"/>
      <c r="QW311"/>
      <c r="QX311"/>
      <c r="QY311"/>
      <c r="QZ311"/>
      <c r="RA311"/>
      <c r="RB311"/>
      <c r="RC311"/>
      <c r="RD311"/>
      <c r="RE311"/>
      <c r="RF311"/>
      <c r="RG311"/>
      <c r="RH311"/>
      <c r="RI311"/>
      <c r="RJ311"/>
      <c r="RK311"/>
      <c r="RL311"/>
      <c r="RM311"/>
      <c r="RN311"/>
      <c r="RO311"/>
      <c r="RP311"/>
      <c r="RQ311"/>
      <c r="RR311"/>
      <c r="RS311"/>
      <c r="RT311"/>
      <c r="RU311"/>
      <c r="RV311"/>
      <c r="RW311"/>
      <c r="RX311"/>
      <c r="RY311"/>
      <c r="RZ311"/>
      <c r="SA311"/>
      <c r="SB311"/>
      <c r="SC311"/>
      <c r="SD311"/>
      <c r="SE311"/>
      <c r="SF311"/>
      <c r="SG311"/>
      <c r="SH311"/>
      <c r="SI311"/>
      <c r="SJ311"/>
      <c r="SK311"/>
      <c r="SL311"/>
      <c r="SM311"/>
      <c r="SN311"/>
      <c r="SO311"/>
      <c r="SP311"/>
      <c r="SQ311"/>
      <c r="SR311"/>
      <c r="SS311"/>
      <c r="ST311"/>
      <c r="SU311"/>
      <c r="SV311"/>
      <c r="SW311"/>
      <c r="SX311"/>
      <c r="SY311"/>
      <c r="SZ311"/>
      <c r="TA311"/>
      <c r="TB311"/>
      <c r="TC311"/>
      <c r="TD311"/>
      <c r="TE311"/>
      <c r="TF311"/>
      <c r="TG311"/>
      <c r="TH311"/>
      <c r="TI311"/>
      <c r="TJ311"/>
      <c r="TK311"/>
      <c r="TL311"/>
      <c r="TM311"/>
      <c r="TN311"/>
      <c r="TO311"/>
      <c r="TP311"/>
      <c r="TQ311"/>
      <c r="TR311"/>
      <c r="TS311"/>
      <c r="TT311"/>
      <c r="TU311"/>
      <c r="TV311"/>
      <c r="TW311"/>
      <c r="TX311"/>
      <c r="TY311"/>
      <c r="TZ311"/>
      <c r="UA311"/>
      <c r="UB311"/>
      <c r="UC311"/>
      <c r="UD311"/>
      <c r="UE311"/>
      <c r="UF311"/>
      <c r="UG311"/>
      <c r="UH311"/>
      <c r="UI311"/>
      <c r="UJ311"/>
      <c r="UK311"/>
      <c r="UL311"/>
      <c r="UM311"/>
      <c r="UN311"/>
      <c r="UO311"/>
      <c r="UP311"/>
      <c r="UQ311"/>
      <c r="UR311"/>
      <c r="US311"/>
      <c r="UT311"/>
      <c r="UU311"/>
      <c r="UV311"/>
      <c r="UW311"/>
      <c r="UX311"/>
      <c r="UY311"/>
      <c r="UZ311"/>
      <c r="VA311"/>
      <c r="VB311"/>
      <c r="VC311"/>
      <c r="VD311"/>
      <c r="VE311"/>
      <c r="VF311"/>
      <c r="VG311"/>
      <c r="VH311"/>
      <c r="VI311"/>
      <c r="VJ311"/>
      <c r="VK311"/>
      <c r="VL311"/>
      <c r="VM311"/>
      <c r="VN311"/>
      <c r="VO311"/>
      <c r="VP311"/>
      <c r="VQ311"/>
      <c r="VR311"/>
      <c r="VS311"/>
      <c r="VT311"/>
      <c r="VU311"/>
      <c r="VV311"/>
      <c r="VW311"/>
      <c r="VX311"/>
      <c r="VY311"/>
      <c r="VZ311"/>
      <c r="WA311"/>
      <c r="WB311"/>
      <c r="WC311"/>
      <c r="WD311"/>
      <c r="WE311"/>
      <c r="WF311"/>
      <c r="WG311"/>
      <c r="WH311"/>
      <c r="WI311"/>
      <c r="WJ311"/>
      <c r="WK311"/>
      <c r="WL311"/>
      <c r="WM311"/>
      <c r="WN311"/>
      <c r="WO311"/>
      <c r="WP311"/>
      <c r="WQ311"/>
      <c r="WR311"/>
      <c r="WS311"/>
      <c r="WT311"/>
      <c r="WU311"/>
      <c r="WV311"/>
      <c r="WW311"/>
      <c r="WX311"/>
      <c r="WY311"/>
      <c r="WZ311"/>
      <c r="XA311"/>
      <c r="XB311"/>
      <c r="XC311"/>
      <c r="XD311"/>
      <c r="XE311"/>
      <c r="XF311"/>
      <c r="XG311"/>
      <c r="XH311"/>
      <c r="XI311"/>
      <c r="XJ311"/>
      <c r="XK311"/>
      <c r="XL311"/>
      <c r="XM311"/>
      <c r="XN311"/>
      <c r="XO311"/>
      <c r="XP311"/>
      <c r="XQ311"/>
      <c r="XR311"/>
      <c r="XS311"/>
      <c r="XT311"/>
      <c r="XU311"/>
      <c r="XV311"/>
      <c r="XW311"/>
      <c r="XX311"/>
      <c r="XY311"/>
      <c r="XZ311"/>
      <c r="YA311"/>
      <c r="YB311"/>
      <c r="YC311"/>
      <c r="YD311"/>
      <c r="YE311"/>
      <c r="YF311"/>
      <c r="YG311"/>
      <c r="YH311"/>
      <c r="YI311"/>
      <c r="YJ311"/>
      <c r="YK311"/>
      <c r="YL311"/>
      <c r="YM311"/>
      <c r="YN311"/>
      <c r="YO311"/>
      <c r="YP311"/>
      <c r="YQ311"/>
      <c r="YR311"/>
      <c r="YS311"/>
      <c r="YT311"/>
      <c r="YU311"/>
      <c r="YV311"/>
      <c r="YW311"/>
      <c r="YX311"/>
      <c r="YY311"/>
      <c r="YZ311"/>
      <c r="ZA311"/>
      <c r="ZB311"/>
      <c r="ZC311"/>
      <c r="ZD311"/>
      <c r="ZE311"/>
      <c r="ZF311"/>
      <c r="ZG311"/>
      <c r="ZH311"/>
      <c r="ZI311"/>
      <c r="ZJ311"/>
      <c r="ZK311"/>
      <c r="ZL311"/>
      <c r="ZM311"/>
      <c r="ZN311"/>
      <c r="ZO311"/>
      <c r="ZP311"/>
      <c r="ZQ311"/>
      <c r="ZR311"/>
      <c r="ZS311"/>
      <c r="ZT311"/>
      <c r="ZU311"/>
      <c r="ZV311"/>
      <c r="ZW311"/>
      <c r="ZX311"/>
      <c r="ZY311"/>
      <c r="ZZ311"/>
      <c r="AAA311"/>
      <c r="AAB311"/>
      <c r="AAC311"/>
      <c r="AAD311"/>
      <c r="AAE311"/>
      <c r="AAF311"/>
      <c r="AAG311"/>
      <c r="AAH311"/>
      <c r="AAI311"/>
      <c r="AAJ311"/>
      <c r="AAK311"/>
      <c r="AAL311"/>
      <c r="AAM311"/>
      <c r="AAN311"/>
      <c r="AAO311"/>
      <c r="AAP311"/>
      <c r="AAQ311"/>
      <c r="AAR311"/>
      <c r="AAS311"/>
      <c r="AAT311"/>
      <c r="AAU311"/>
      <c r="AAV311"/>
      <c r="AAW311"/>
      <c r="AAX311"/>
      <c r="AAY311"/>
      <c r="AAZ311"/>
      <c r="ABA311"/>
      <c r="ABB311"/>
      <c r="ABC311"/>
      <c r="ABD311"/>
      <c r="ABE311"/>
      <c r="ABF311"/>
      <c r="ABG311"/>
      <c r="ABH311"/>
      <c r="ABI311"/>
      <c r="ABJ311"/>
      <c r="ABK311"/>
      <c r="ABL311"/>
      <c r="ABM311"/>
      <c r="ABN311"/>
      <c r="ABO311"/>
      <c r="ABP311"/>
      <c r="ABQ311"/>
      <c r="ABR311"/>
      <c r="ABS311"/>
      <c r="ABT311"/>
      <c r="ABU311"/>
      <c r="ABV311"/>
      <c r="ABW311"/>
      <c r="ABX311"/>
      <c r="ABY311"/>
      <c r="ABZ311"/>
      <c r="ACA311"/>
      <c r="ACB311"/>
      <c r="ACC311"/>
      <c r="ACD311"/>
      <c r="ACE311"/>
      <c r="ACF311"/>
      <c r="ACG311"/>
      <c r="ACH311"/>
      <c r="ACI311"/>
      <c r="ACJ311"/>
      <c r="ACK311"/>
      <c r="ACL311"/>
      <c r="ACM311"/>
      <c r="ACN311"/>
      <c r="ACO311"/>
      <c r="ACP311"/>
      <c r="ACQ311"/>
      <c r="ACR311"/>
      <c r="ACS311"/>
      <c r="ACT311"/>
      <c r="ACU311"/>
      <c r="ACV311"/>
      <c r="ACW311"/>
      <c r="ACX311"/>
      <c r="ACY311"/>
      <c r="ACZ311"/>
      <c r="ADA311"/>
      <c r="ADB311"/>
      <c r="ADC311"/>
      <c r="ADD311"/>
      <c r="ADE311"/>
      <c r="ADF311"/>
      <c r="ADG311"/>
      <c r="ADH311"/>
      <c r="ADI311"/>
      <c r="ADJ311"/>
      <c r="ADK311"/>
      <c r="ADL311"/>
      <c r="ADM311"/>
      <c r="ADN311"/>
      <c r="ADO311"/>
      <c r="ADP311"/>
      <c r="ADQ311"/>
      <c r="ADR311"/>
      <c r="ADS311"/>
      <c r="ADT311"/>
      <c r="ADU311"/>
      <c r="ADV311"/>
      <c r="ADW311"/>
      <c r="ADX311"/>
      <c r="ADY311"/>
      <c r="ADZ311"/>
      <c r="AEA311"/>
      <c r="AEB311"/>
      <c r="AEC311"/>
      <c r="AED311"/>
      <c r="AEE311"/>
      <c r="AEF311"/>
      <c r="AEG311"/>
      <c r="AEH311"/>
      <c r="AEI311"/>
      <c r="AEJ311"/>
      <c r="AEK311"/>
      <c r="AEL311"/>
      <c r="AEM311"/>
      <c r="AEN311"/>
      <c r="AEO311"/>
      <c r="AEP311"/>
      <c r="AEQ311"/>
      <c r="AER311"/>
      <c r="AES311"/>
      <c r="AET311"/>
      <c r="AEU311"/>
      <c r="AEV311"/>
      <c r="AEW311"/>
      <c r="AEX311"/>
      <c r="AEY311"/>
      <c r="AEZ311"/>
      <c r="AFA311"/>
      <c r="AFB311"/>
      <c r="AFC311"/>
      <c r="AFD311"/>
      <c r="AFE311"/>
      <c r="AFF311"/>
      <c r="AFG311"/>
      <c r="AFH311"/>
      <c r="AFI311"/>
      <c r="AFJ311"/>
      <c r="AFK311"/>
      <c r="AFL311"/>
      <c r="AFM311"/>
      <c r="AFN311"/>
      <c r="AFO311"/>
      <c r="AFP311"/>
      <c r="AFQ311"/>
      <c r="AFR311"/>
      <c r="AFS311"/>
      <c r="AFT311"/>
      <c r="AFU311"/>
      <c r="AFV311"/>
      <c r="AFW311"/>
      <c r="AFX311"/>
      <c r="AFY311"/>
      <c r="AFZ311"/>
      <c r="AGA311"/>
      <c r="AGB311"/>
      <c r="AGC311"/>
      <c r="AGD311"/>
      <c r="AGE311"/>
      <c r="AGF311"/>
      <c r="AGG311"/>
      <c r="AGH311"/>
      <c r="AGI311"/>
      <c r="AGJ311"/>
      <c r="AGK311"/>
      <c r="AGL311"/>
      <c r="AGM311"/>
      <c r="AGN311"/>
      <c r="AGO311"/>
      <c r="AGP311"/>
      <c r="AGQ311"/>
      <c r="AGR311"/>
      <c r="AGS311"/>
      <c r="AGT311"/>
      <c r="AGU311"/>
      <c r="AGV311"/>
      <c r="AGW311"/>
      <c r="AGX311"/>
      <c r="AGY311"/>
      <c r="AGZ311"/>
      <c r="AHA311"/>
      <c r="AHB311"/>
      <c r="AHC311"/>
      <c r="AHD311"/>
      <c r="AHE311"/>
      <c r="AHF311"/>
      <c r="AHG311"/>
      <c r="AHH311"/>
      <c r="AHI311"/>
      <c r="AHJ311"/>
      <c r="AHK311"/>
      <c r="AHL311"/>
      <c r="AHM311"/>
      <c r="AHN311"/>
      <c r="AHO311"/>
      <c r="AHP311"/>
      <c r="AHQ311"/>
      <c r="AHR311"/>
      <c r="AHS311"/>
      <c r="AHT311"/>
      <c r="AHU311"/>
      <c r="AHV311"/>
      <c r="AHW311"/>
      <c r="AHX311"/>
      <c r="AHY311"/>
      <c r="AHZ311"/>
      <c r="AIA311"/>
      <c r="AIB311"/>
      <c r="AIC311"/>
      <c r="AID311"/>
      <c r="AIE311"/>
      <c r="AIF311"/>
      <c r="AIG311"/>
      <c r="AIH311"/>
      <c r="AII311"/>
      <c r="AIJ311"/>
      <c r="AIK311"/>
      <c r="AIL311"/>
      <c r="AIM311"/>
      <c r="AIN311"/>
      <c r="AIO311"/>
      <c r="AIP311"/>
      <c r="AIQ311"/>
      <c r="AIR311"/>
      <c r="AIS311"/>
      <c r="AIT311"/>
      <c r="AIU311"/>
      <c r="AIV311"/>
      <c r="AIW311"/>
      <c r="AIX311"/>
      <c r="AIY311"/>
      <c r="AIZ311"/>
      <c r="AJA311"/>
      <c r="AJB311"/>
      <c r="AJC311"/>
      <c r="AJD311"/>
      <c r="AJE311"/>
      <c r="AJF311"/>
      <c r="AJG311"/>
      <c r="AJH311"/>
      <c r="AJI311"/>
      <c r="AJJ311"/>
      <c r="AJK311"/>
      <c r="AJL311"/>
      <c r="AJM311"/>
      <c r="AJN311"/>
      <c r="AJO311"/>
      <c r="AJP311"/>
      <c r="AJQ311"/>
      <c r="AJR311"/>
      <c r="AJS311"/>
      <c r="AJT311"/>
      <c r="AJU311"/>
      <c r="AJV311"/>
      <c r="AJW311"/>
      <c r="AJX311"/>
      <c r="AJY311"/>
      <c r="AJZ311"/>
      <c r="AKA311"/>
      <c r="AKB311"/>
      <c r="AKC311"/>
      <c r="AKD311"/>
      <c r="AKE311"/>
      <c r="AKF311"/>
      <c r="AKG311"/>
      <c r="AKH311"/>
      <c r="AKI311"/>
      <c r="AKJ311"/>
      <c r="AKK311"/>
      <c r="AKL311"/>
      <c r="AKM311"/>
      <c r="AKN311"/>
      <c r="AKO311"/>
      <c r="AKP311"/>
      <c r="AKQ311"/>
      <c r="AKR311"/>
      <c r="AKS311"/>
      <c r="AKT311"/>
      <c r="AKU311"/>
      <c r="AKV311"/>
      <c r="AKW311"/>
      <c r="AKX311"/>
      <c r="AKY311"/>
      <c r="AKZ311"/>
      <c r="ALA311"/>
      <c r="ALB311"/>
      <c r="ALC311"/>
      <c r="ALD311"/>
      <c r="ALE311"/>
      <c r="ALF311"/>
      <c r="ALG311"/>
      <c r="ALH311"/>
      <c r="ALI311"/>
      <c r="ALJ311"/>
      <c r="ALK311"/>
      <c r="ALL311"/>
      <c r="ALM311"/>
      <c r="ALN311"/>
      <c r="ALO311"/>
      <c r="ALP311"/>
      <c r="ALQ311"/>
      <c r="ALR311"/>
      <c r="ALS311"/>
      <c r="ALT311"/>
      <c r="ALU311"/>
      <c r="ALV311"/>
      <c r="ALW311"/>
      <c r="ALX311"/>
      <c r="ALY311"/>
      <c r="ALZ311"/>
      <c r="AMA311"/>
      <c r="AMB311"/>
      <c r="AMC311"/>
      <c r="AMD311"/>
      <c r="AME311"/>
      <c r="AMF311"/>
      <c r="AMG311"/>
      <c r="AMH311"/>
      <c r="AMI311"/>
      <c r="AMJ311"/>
      <c r="AMK311"/>
      <c r="AML311"/>
      <c r="AMM311"/>
      <c r="AMN311"/>
      <c r="AMO311"/>
      <c r="AMP311"/>
      <c r="AMQ311"/>
      <c r="AMR311"/>
      <c r="AMS311"/>
      <c r="AMT311"/>
    </row>
    <row r="312" spans="1:1034" x14ac:dyDescent="0.2"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  <c r="JN312"/>
      <c r="JO312"/>
      <c r="JP312"/>
      <c r="JQ312"/>
      <c r="JR312"/>
      <c r="JS312"/>
      <c r="JT312"/>
      <c r="JU312"/>
      <c r="JV312"/>
      <c r="JW312"/>
      <c r="JX312"/>
      <c r="JY312"/>
      <c r="JZ312"/>
      <c r="KA312"/>
      <c r="KB312"/>
      <c r="KC312"/>
      <c r="KD312"/>
      <c r="KE312"/>
      <c r="KF312"/>
      <c r="KG312"/>
      <c r="KH312"/>
      <c r="KI312"/>
      <c r="KJ312"/>
      <c r="KK312"/>
      <c r="KL312"/>
      <c r="KM312"/>
      <c r="KN312"/>
      <c r="KO312"/>
      <c r="KP312"/>
      <c r="KQ312"/>
      <c r="KR312"/>
      <c r="KS312"/>
      <c r="KT312"/>
      <c r="KU312"/>
      <c r="KV312"/>
      <c r="KW312"/>
      <c r="KX312"/>
      <c r="KY312"/>
      <c r="KZ312"/>
      <c r="LA312"/>
      <c r="LB312"/>
      <c r="LC312"/>
      <c r="LD312"/>
      <c r="LE312"/>
      <c r="LF312"/>
      <c r="LG312"/>
      <c r="LH312"/>
      <c r="LI312"/>
      <c r="LJ312"/>
      <c r="LK312"/>
      <c r="LL312"/>
      <c r="LM312"/>
      <c r="LN312"/>
      <c r="LO312"/>
      <c r="LP312"/>
      <c r="LQ312"/>
      <c r="LR312"/>
      <c r="LS312"/>
      <c r="LT312"/>
      <c r="LU312"/>
      <c r="LV312"/>
      <c r="LW312"/>
      <c r="LX312"/>
      <c r="LY312"/>
      <c r="LZ312"/>
      <c r="MA312"/>
      <c r="MB312"/>
      <c r="MC312"/>
      <c r="MD312"/>
      <c r="ME312"/>
      <c r="MF312"/>
      <c r="MG312"/>
      <c r="MH312"/>
      <c r="MI312"/>
      <c r="MJ312"/>
      <c r="MK312"/>
      <c r="ML312"/>
      <c r="MM312"/>
      <c r="MN312"/>
      <c r="MO312"/>
      <c r="MP312"/>
      <c r="MQ312"/>
      <c r="MR312"/>
      <c r="MS312"/>
      <c r="MT312"/>
      <c r="MU312"/>
      <c r="MV312"/>
      <c r="MW312"/>
      <c r="MX312"/>
      <c r="MY312"/>
      <c r="MZ312"/>
      <c r="NA312"/>
      <c r="NB312"/>
      <c r="NC312"/>
      <c r="ND312"/>
      <c r="NE312"/>
      <c r="NF312"/>
      <c r="NG312"/>
      <c r="NH312"/>
      <c r="NI312"/>
      <c r="NJ312"/>
      <c r="NK312"/>
      <c r="NL312"/>
      <c r="NM312"/>
      <c r="NN312"/>
      <c r="NO312"/>
      <c r="NP312"/>
      <c r="NQ312"/>
      <c r="NR312"/>
      <c r="NS312"/>
      <c r="NT312"/>
      <c r="NU312"/>
      <c r="NV312"/>
      <c r="NW312"/>
      <c r="NX312"/>
      <c r="NY312"/>
      <c r="NZ312"/>
      <c r="OA312"/>
      <c r="OB312"/>
      <c r="OC312"/>
      <c r="OD312"/>
      <c r="OE312"/>
      <c r="OF312"/>
      <c r="OG312"/>
      <c r="OH312"/>
      <c r="OI312"/>
      <c r="OJ312"/>
      <c r="OK312"/>
      <c r="OL312"/>
      <c r="OM312"/>
      <c r="ON312"/>
      <c r="OO312"/>
      <c r="OP312"/>
      <c r="OQ312"/>
      <c r="OR312"/>
      <c r="OS312"/>
      <c r="OT312"/>
      <c r="OU312"/>
      <c r="OV312"/>
      <c r="OW312"/>
      <c r="OX312"/>
      <c r="OY312"/>
      <c r="OZ312"/>
      <c r="PA312"/>
      <c r="PB312"/>
      <c r="PC312"/>
      <c r="PD312"/>
      <c r="PE312"/>
      <c r="PF312"/>
      <c r="PG312"/>
      <c r="PH312"/>
      <c r="PI312"/>
      <c r="PJ312"/>
      <c r="PK312"/>
      <c r="PL312"/>
      <c r="PM312"/>
      <c r="PN312"/>
      <c r="PO312"/>
      <c r="PP312"/>
      <c r="PQ312"/>
      <c r="PR312"/>
      <c r="PS312"/>
      <c r="PT312"/>
      <c r="PU312"/>
      <c r="PV312"/>
      <c r="PW312"/>
      <c r="PX312"/>
      <c r="PY312"/>
      <c r="PZ312"/>
      <c r="QA312"/>
      <c r="QB312"/>
      <c r="QC312"/>
      <c r="QD312"/>
      <c r="QE312"/>
      <c r="QF312"/>
      <c r="QG312"/>
      <c r="QH312"/>
      <c r="QI312"/>
      <c r="QJ312"/>
      <c r="QK312"/>
      <c r="QL312"/>
      <c r="QM312"/>
      <c r="QN312"/>
      <c r="QO312"/>
      <c r="QP312"/>
      <c r="QQ312"/>
      <c r="QR312"/>
      <c r="QS312"/>
      <c r="QT312"/>
      <c r="QU312"/>
      <c r="QV312"/>
      <c r="QW312"/>
      <c r="QX312"/>
      <c r="QY312"/>
      <c r="QZ312"/>
      <c r="RA312"/>
      <c r="RB312"/>
      <c r="RC312"/>
      <c r="RD312"/>
      <c r="RE312"/>
      <c r="RF312"/>
      <c r="RG312"/>
      <c r="RH312"/>
      <c r="RI312"/>
      <c r="RJ312"/>
      <c r="RK312"/>
      <c r="RL312"/>
      <c r="RM312"/>
      <c r="RN312"/>
      <c r="RO312"/>
      <c r="RP312"/>
      <c r="RQ312"/>
      <c r="RR312"/>
      <c r="RS312"/>
      <c r="RT312"/>
      <c r="RU312"/>
      <c r="RV312"/>
      <c r="RW312"/>
      <c r="RX312"/>
      <c r="RY312"/>
      <c r="RZ312"/>
      <c r="SA312"/>
      <c r="SB312"/>
      <c r="SC312"/>
      <c r="SD312"/>
      <c r="SE312"/>
      <c r="SF312"/>
      <c r="SG312"/>
      <c r="SH312"/>
      <c r="SI312"/>
      <c r="SJ312"/>
      <c r="SK312"/>
      <c r="SL312"/>
      <c r="SM312"/>
      <c r="SN312"/>
      <c r="SO312"/>
      <c r="SP312"/>
      <c r="SQ312"/>
      <c r="SR312"/>
      <c r="SS312"/>
      <c r="ST312"/>
      <c r="SU312"/>
      <c r="SV312"/>
      <c r="SW312"/>
      <c r="SX312"/>
      <c r="SY312"/>
      <c r="SZ312"/>
      <c r="TA312"/>
      <c r="TB312"/>
      <c r="TC312"/>
      <c r="TD312"/>
      <c r="TE312"/>
      <c r="TF312"/>
      <c r="TG312"/>
      <c r="TH312"/>
      <c r="TI312"/>
      <c r="TJ312"/>
      <c r="TK312"/>
      <c r="TL312"/>
      <c r="TM312"/>
      <c r="TN312"/>
      <c r="TO312"/>
      <c r="TP312"/>
      <c r="TQ312"/>
      <c r="TR312"/>
      <c r="TS312"/>
      <c r="TT312"/>
      <c r="TU312"/>
      <c r="TV312"/>
      <c r="TW312"/>
      <c r="TX312"/>
      <c r="TY312"/>
      <c r="TZ312"/>
      <c r="UA312"/>
      <c r="UB312"/>
      <c r="UC312"/>
      <c r="UD312"/>
      <c r="UE312"/>
      <c r="UF312"/>
      <c r="UG312"/>
      <c r="UH312"/>
      <c r="UI312"/>
      <c r="UJ312"/>
      <c r="UK312"/>
      <c r="UL312"/>
      <c r="UM312"/>
      <c r="UN312"/>
      <c r="UO312"/>
      <c r="UP312"/>
      <c r="UQ312"/>
      <c r="UR312"/>
      <c r="US312"/>
      <c r="UT312"/>
      <c r="UU312"/>
      <c r="UV312"/>
      <c r="UW312"/>
      <c r="UX312"/>
      <c r="UY312"/>
      <c r="UZ312"/>
      <c r="VA312"/>
      <c r="VB312"/>
      <c r="VC312"/>
      <c r="VD312"/>
      <c r="VE312"/>
      <c r="VF312"/>
      <c r="VG312"/>
      <c r="VH312"/>
      <c r="VI312"/>
      <c r="VJ312"/>
      <c r="VK312"/>
      <c r="VL312"/>
      <c r="VM312"/>
      <c r="VN312"/>
      <c r="VO312"/>
      <c r="VP312"/>
      <c r="VQ312"/>
      <c r="VR312"/>
      <c r="VS312"/>
      <c r="VT312"/>
      <c r="VU312"/>
      <c r="VV312"/>
      <c r="VW312"/>
      <c r="VX312"/>
      <c r="VY312"/>
      <c r="VZ312"/>
      <c r="WA312"/>
      <c r="WB312"/>
      <c r="WC312"/>
      <c r="WD312"/>
      <c r="WE312"/>
      <c r="WF312"/>
      <c r="WG312"/>
      <c r="WH312"/>
      <c r="WI312"/>
      <c r="WJ312"/>
      <c r="WK312"/>
      <c r="WL312"/>
      <c r="WM312"/>
      <c r="WN312"/>
      <c r="WO312"/>
      <c r="WP312"/>
      <c r="WQ312"/>
      <c r="WR312"/>
      <c r="WS312"/>
      <c r="WT312"/>
      <c r="WU312"/>
      <c r="WV312"/>
      <c r="WW312"/>
      <c r="WX312"/>
      <c r="WY312"/>
      <c r="WZ312"/>
      <c r="XA312"/>
      <c r="XB312"/>
      <c r="XC312"/>
      <c r="XD312"/>
      <c r="XE312"/>
      <c r="XF312"/>
      <c r="XG312"/>
      <c r="XH312"/>
      <c r="XI312"/>
      <c r="XJ312"/>
      <c r="XK312"/>
      <c r="XL312"/>
      <c r="XM312"/>
      <c r="XN312"/>
      <c r="XO312"/>
      <c r="XP312"/>
      <c r="XQ312"/>
      <c r="XR312"/>
      <c r="XS312"/>
      <c r="XT312"/>
      <c r="XU312"/>
      <c r="XV312"/>
      <c r="XW312"/>
      <c r="XX312"/>
      <c r="XY312"/>
      <c r="XZ312"/>
      <c r="YA312"/>
      <c r="YB312"/>
      <c r="YC312"/>
      <c r="YD312"/>
      <c r="YE312"/>
      <c r="YF312"/>
      <c r="YG312"/>
      <c r="YH312"/>
      <c r="YI312"/>
      <c r="YJ312"/>
      <c r="YK312"/>
      <c r="YL312"/>
      <c r="YM312"/>
      <c r="YN312"/>
      <c r="YO312"/>
      <c r="YP312"/>
      <c r="YQ312"/>
      <c r="YR312"/>
      <c r="YS312"/>
      <c r="YT312"/>
      <c r="YU312"/>
      <c r="YV312"/>
      <c r="YW312"/>
      <c r="YX312"/>
      <c r="YY312"/>
      <c r="YZ312"/>
      <c r="ZA312"/>
      <c r="ZB312"/>
      <c r="ZC312"/>
      <c r="ZD312"/>
      <c r="ZE312"/>
      <c r="ZF312"/>
      <c r="ZG312"/>
      <c r="ZH312"/>
      <c r="ZI312"/>
      <c r="ZJ312"/>
      <c r="ZK312"/>
      <c r="ZL312"/>
      <c r="ZM312"/>
      <c r="ZN312"/>
      <c r="ZO312"/>
      <c r="ZP312"/>
      <c r="ZQ312"/>
      <c r="ZR312"/>
      <c r="ZS312"/>
      <c r="ZT312"/>
      <c r="ZU312"/>
      <c r="ZV312"/>
      <c r="ZW312"/>
      <c r="ZX312"/>
      <c r="ZY312"/>
      <c r="ZZ312"/>
      <c r="AAA312"/>
      <c r="AAB312"/>
      <c r="AAC312"/>
      <c r="AAD312"/>
      <c r="AAE312"/>
      <c r="AAF312"/>
      <c r="AAG312"/>
      <c r="AAH312"/>
      <c r="AAI312"/>
      <c r="AAJ312"/>
      <c r="AAK312"/>
      <c r="AAL312"/>
      <c r="AAM312"/>
      <c r="AAN312"/>
      <c r="AAO312"/>
      <c r="AAP312"/>
      <c r="AAQ312"/>
      <c r="AAR312"/>
      <c r="AAS312"/>
      <c r="AAT312"/>
      <c r="AAU312"/>
      <c r="AAV312"/>
      <c r="AAW312"/>
      <c r="AAX312"/>
      <c r="AAY312"/>
      <c r="AAZ312"/>
      <c r="ABA312"/>
      <c r="ABB312"/>
      <c r="ABC312"/>
      <c r="ABD312"/>
      <c r="ABE312"/>
      <c r="ABF312"/>
      <c r="ABG312"/>
      <c r="ABH312"/>
      <c r="ABI312"/>
      <c r="ABJ312"/>
      <c r="ABK312"/>
      <c r="ABL312"/>
      <c r="ABM312"/>
      <c r="ABN312"/>
      <c r="ABO312"/>
      <c r="ABP312"/>
      <c r="ABQ312"/>
      <c r="ABR312"/>
      <c r="ABS312"/>
      <c r="ABT312"/>
      <c r="ABU312"/>
      <c r="ABV312"/>
      <c r="ABW312"/>
      <c r="ABX312"/>
      <c r="ABY312"/>
      <c r="ABZ312"/>
      <c r="ACA312"/>
      <c r="ACB312"/>
      <c r="ACC312"/>
      <c r="ACD312"/>
      <c r="ACE312"/>
      <c r="ACF312"/>
      <c r="ACG312"/>
      <c r="ACH312"/>
      <c r="ACI312"/>
      <c r="ACJ312"/>
      <c r="ACK312"/>
      <c r="ACL312"/>
      <c r="ACM312"/>
      <c r="ACN312"/>
      <c r="ACO312"/>
      <c r="ACP312"/>
      <c r="ACQ312"/>
      <c r="ACR312"/>
      <c r="ACS312"/>
      <c r="ACT312"/>
      <c r="ACU312"/>
      <c r="ACV312"/>
      <c r="ACW312"/>
      <c r="ACX312"/>
      <c r="ACY312"/>
      <c r="ACZ312"/>
      <c r="ADA312"/>
      <c r="ADB312"/>
      <c r="ADC312"/>
      <c r="ADD312"/>
      <c r="ADE312"/>
      <c r="ADF312"/>
      <c r="ADG312"/>
      <c r="ADH312"/>
      <c r="ADI312"/>
      <c r="ADJ312"/>
      <c r="ADK312"/>
      <c r="ADL312"/>
      <c r="ADM312"/>
      <c r="ADN312"/>
      <c r="ADO312"/>
      <c r="ADP312"/>
      <c r="ADQ312"/>
      <c r="ADR312"/>
      <c r="ADS312"/>
      <c r="ADT312"/>
      <c r="ADU312"/>
      <c r="ADV312"/>
      <c r="ADW312"/>
      <c r="ADX312"/>
      <c r="ADY312"/>
      <c r="ADZ312"/>
      <c r="AEA312"/>
      <c r="AEB312"/>
      <c r="AEC312"/>
      <c r="AED312"/>
      <c r="AEE312"/>
      <c r="AEF312"/>
      <c r="AEG312"/>
      <c r="AEH312"/>
      <c r="AEI312"/>
      <c r="AEJ312"/>
      <c r="AEK312"/>
      <c r="AEL312"/>
      <c r="AEM312"/>
      <c r="AEN312"/>
      <c r="AEO312"/>
      <c r="AEP312"/>
      <c r="AEQ312"/>
      <c r="AER312"/>
      <c r="AES312"/>
      <c r="AET312"/>
      <c r="AEU312"/>
      <c r="AEV312"/>
      <c r="AEW312"/>
      <c r="AEX312"/>
      <c r="AEY312"/>
      <c r="AEZ312"/>
      <c r="AFA312"/>
      <c r="AFB312"/>
      <c r="AFC312"/>
      <c r="AFD312"/>
      <c r="AFE312"/>
      <c r="AFF312"/>
      <c r="AFG312"/>
      <c r="AFH312"/>
      <c r="AFI312"/>
      <c r="AFJ312"/>
      <c r="AFK312"/>
      <c r="AFL312"/>
      <c r="AFM312"/>
      <c r="AFN312"/>
      <c r="AFO312"/>
      <c r="AFP312"/>
      <c r="AFQ312"/>
      <c r="AFR312"/>
      <c r="AFS312"/>
      <c r="AFT312"/>
      <c r="AFU312"/>
      <c r="AFV312"/>
      <c r="AFW312"/>
      <c r="AFX312"/>
      <c r="AFY312"/>
      <c r="AFZ312"/>
      <c r="AGA312"/>
      <c r="AGB312"/>
      <c r="AGC312"/>
      <c r="AGD312"/>
      <c r="AGE312"/>
      <c r="AGF312"/>
      <c r="AGG312"/>
      <c r="AGH312"/>
      <c r="AGI312"/>
      <c r="AGJ312"/>
      <c r="AGK312"/>
      <c r="AGL312"/>
      <c r="AGM312"/>
      <c r="AGN312"/>
      <c r="AGO312"/>
      <c r="AGP312"/>
      <c r="AGQ312"/>
      <c r="AGR312"/>
      <c r="AGS312"/>
      <c r="AGT312"/>
      <c r="AGU312"/>
      <c r="AGV312"/>
      <c r="AGW312"/>
      <c r="AGX312"/>
      <c r="AGY312"/>
      <c r="AGZ312"/>
      <c r="AHA312"/>
      <c r="AHB312"/>
      <c r="AHC312"/>
      <c r="AHD312"/>
      <c r="AHE312"/>
      <c r="AHF312"/>
      <c r="AHG312"/>
      <c r="AHH312"/>
      <c r="AHI312"/>
      <c r="AHJ312"/>
      <c r="AHK312"/>
      <c r="AHL312"/>
      <c r="AHM312"/>
      <c r="AHN312"/>
      <c r="AHO312"/>
      <c r="AHP312"/>
      <c r="AHQ312"/>
      <c r="AHR312"/>
      <c r="AHS312"/>
      <c r="AHT312"/>
      <c r="AHU312"/>
      <c r="AHV312"/>
      <c r="AHW312"/>
      <c r="AHX312"/>
      <c r="AHY312"/>
      <c r="AHZ312"/>
      <c r="AIA312"/>
      <c r="AIB312"/>
      <c r="AIC312"/>
      <c r="AID312"/>
      <c r="AIE312"/>
      <c r="AIF312"/>
      <c r="AIG312"/>
      <c r="AIH312"/>
      <c r="AII312"/>
      <c r="AIJ312"/>
      <c r="AIK312"/>
      <c r="AIL312"/>
      <c r="AIM312"/>
      <c r="AIN312"/>
      <c r="AIO312"/>
      <c r="AIP312"/>
      <c r="AIQ312"/>
      <c r="AIR312"/>
      <c r="AIS312"/>
      <c r="AIT312"/>
      <c r="AIU312"/>
      <c r="AIV312"/>
      <c r="AIW312"/>
      <c r="AIX312"/>
      <c r="AIY312"/>
      <c r="AIZ312"/>
      <c r="AJA312"/>
      <c r="AJB312"/>
      <c r="AJC312"/>
      <c r="AJD312"/>
      <c r="AJE312"/>
      <c r="AJF312"/>
      <c r="AJG312"/>
      <c r="AJH312"/>
      <c r="AJI312"/>
      <c r="AJJ312"/>
      <c r="AJK312"/>
      <c r="AJL312"/>
      <c r="AJM312"/>
      <c r="AJN312"/>
      <c r="AJO312"/>
      <c r="AJP312"/>
      <c r="AJQ312"/>
      <c r="AJR312"/>
      <c r="AJS312"/>
      <c r="AJT312"/>
      <c r="AJU312"/>
      <c r="AJV312"/>
      <c r="AJW312"/>
      <c r="AJX312"/>
      <c r="AJY312"/>
      <c r="AJZ312"/>
      <c r="AKA312"/>
      <c r="AKB312"/>
      <c r="AKC312"/>
      <c r="AKD312"/>
      <c r="AKE312"/>
      <c r="AKF312"/>
      <c r="AKG312"/>
      <c r="AKH312"/>
      <c r="AKI312"/>
      <c r="AKJ312"/>
      <c r="AKK312"/>
      <c r="AKL312"/>
      <c r="AKM312"/>
      <c r="AKN312"/>
      <c r="AKO312"/>
      <c r="AKP312"/>
      <c r="AKQ312"/>
      <c r="AKR312"/>
      <c r="AKS312"/>
      <c r="AKT312"/>
      <c r="AKU312"/>
      <c r="AKV312"/>
      <c r="AKW312"/>
      <c r="AKX312"/>
      <c r="AKY312"/>
      <c r="AKZ312"/>
      <c r="ALA312"/>
      <c r="ALB312"/>
      <c r="ALC312"/>
      <c r="ALD312"/>
      <c r="ALE312"/>
      <c r="ALF312"/>
      <c r="ALG312"/>
      <c r="ALH312"/>
      <c r="ALI312"/>
      <c r="ALJ312"/>
      <c r="ALK312"/>
      <c r="ALL312"/>
      <c r="ALM312"/>
      <c r="ALN312"/>
      <c r="ALO312"/>
      <c r="ALP312"/>
      <c r="ALQ312"/>
      <c r="ALR312"/>
      <c r="ALS312"/>
      <c r="ALT312"/>
      <c r="ALU312"/>
      <c r="ALV312"/>
      <c r="ALW312"/>
      <c r="ALX312"/>
      <c r="ALY312"/>
      <c r="ALZ312"/>
      <c r="AMA312"/>
      <c r="AMB312"/>
      <c r="AMC312"/>
      <c r="AMD312"/>
      <c r="AME312"/>
      <c r="AMF312"/>
      <c r="AMG312"/>
      <c r="AMH312"/>
      <c r="AMI312"/>
      <c r="AMJ312"/>
      <c r="AMK312"/>
      <c r="AML312"/>
      <c r="AMM312"/>
      <c r="AMN312"/>
      <c r="AMO312"/>
      <c r="AMP312"/>
      <c r="AMQ312"/>
      <c r="AMR312"/>
      <c r="AMS312"/>
      <c r="AMT312"/>
    </row>
  </sheetData>
  <mergeCells count="346">
    <mergeCell ref="X278:Y278"/>
    <mergeCell ref="Z278:AA278"/>
    <mergeCell ref="AB278:AC278"/>
    <mergeCell ref="AD278:AE278"/>
    <mergeCell ref="AF278:AG278"/>
    <mergeCell ref="AH278:AI278"/>
    <mergeCell ref="X279:Y279"/>
    <mergeCell ref="Z279:AA279"/>
    <mergeCell ref="AB279:AC279"/>
    <mergeCell ref="AD279:AE279"/>
    <mergeCell ref="AF279:AG279"/>
    <mergeCell ref="AH279:AI279"/>
    <mergeCell ref="Q193:Q194"/>
    <mergeCell ref="R193:T193"/>
    <mergeCell ref="U193:U194"/>
    <mergeCell ref="V193:V194"/>
    <mergeCell ref="W193:W194"/>
    <mergeCell ref="D192:D194"/>
    <mergeCell ref="O192:O194"/>
    <mergeCell ref="P193:P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E193:E194"/>
    <mergeCell ref="F193:F194"/>
    <mergeCell ref="Q155:Q156"/>
    <mergeCell ref="K155:K156"/>
    <mergeCell ref="L155:L156"/>
    <mergeCell ref="M155:M156"/>
    <mergeCell ref="D154:D156"/>
    <mergeCell ref="O154:O156"/>
    <mergeCell ref="P154:W154"/>
    <mergeCell ref="A276:AQ276"/>
    <mergeCell ref="E5:N5"/>
    <mergeCell ref="E6:E7"/>
    <mergeCell ref="F6:F7"/>
    <mergeCell ref="H6:H7"/>
    <mergeCell ref="I6:I7"/>
    <mergeCell ref="J6:J7"/>
    <mergeCell ref="K6:K7"/>
    <mergeCell ref="L6:L7"/>
    <mergeCell ref="M6:M7"/>
    <mergeCell ref="N6:N7"/>
    <mergeCell ref="G6:G7"/>
    <mergeCell ref="E154:N154"/>
    <mergeCell ref="E155:E156"/>
    <mergeCell ref="F155:F156"/>
    <mergeCell ref="G155:G156"/>
    <mergeCell ref="H155:H156"/>
    <mergeCell ref="Z155:AA155"/>
    <mergeCell ref="AN155:AO155"/>
    <mergeCell ref="AP155:AQ155"/>
    <mergeCell ref="AP151:AQ151"/>
    <mergeCell ref="AJ151:AK151"/>
    <mergeCell ref="X151:Y151"/>
    <mergeCell ref="Z151:AA151"/>
    <mergeCell ref="AB151:AC151"/>
    <mergeCell ref="AD151:AE151"/>
    <mergeCell ref="AF151:AG151"/>
    <mergeCell ref="AH151:AI151"/>
    <mergeCell ref="AF154:AI154"/>
    <mergeCell ref="AJ154:AM154"/>
    <mergeCell ref="AN154:AQ154"/>
    <mergeCell ref="AL151:AM151"/>
    <mergeCell ref="AN151:AO151"/>
    <mergeCell ref="AJ155:AK155"/>
    <mergeCell ref="AL155:AM155"/>
    <mergeCell ref="AL191:AM191"/>
    <mergeCell ref="AN191:AO191"/>
    <mergeCell ref="AP191:AQ191"/>
    <mergeCell ref="AN192:AQ192"/>
    <mergeCell ref="AN153:AQ153"/>
    <mergeCell ref="A153:AI153"/>
    <mergeCell ref="A152:AQ152"/>
    <mergeCell ref="A154:A156"/>
    <mergeCell ref="B154:C154"/>
    <mergeCell ref="X154:AA154"/>
    <mergeCell ref="AB154:AE154"/>
    <mergeCell ref="N155:N156"/>
    <mergeCell ref="R155:T155"/>
    <mergeCell ref="U155:U156"/>
    <mergeCell ref="V155:V156"/>
    <mergeCell ref="W155:W156"/>
    <mergeCell ref="X155:Y155"/>
    <mergeCell ref="I155:I156"/>
    <mergeCell ref="J155:J156"/>
    <mergeCell ref="B155:B156"/>
    <mergeCell ref="C155:C156"/>
    <mergeCell ref="P155:P156"/>
    <mergeCell ref="AB155:AC155"/>
    <mergeCell ref="AD155:AE155"/>
    <mergeCell ref="A290:AI290"/>
    <mergeCell ref="X190:Y190"/>
    <mergeCell ref="Z190:AA190"/>
    <mergeCell ref="AB282:AC282"/>
    <mergeCell ref="AD282:AE282"/>
    <mergeCell ref="AF282:AG282"/>
    <mergeCell ref="A235:A237"/>
    <mergeCell ref="B235:C235"/>
    <mergeCell ref="D235:D237"/>
    <mergeCell ref="O235:O237"/>
    <mergeCell ref="P235:W235"/>
    <mergeCell ref="X282:Y282"/>
    <mergeCell ref="Z282:AA282"/>
    <mergeCell ref="X281:Y281"/>
    <mergeCell ref="Z281:AA281"/>
    <mergeCell ref="AB281:AC281"/>
    <mergeCell ref="AD281:AE281"/>
    <mergeCell ref="AF281:AG281"/>
    <mergeCell ref="A192:A194"/>
    <mergeCell ref="B193:B194"/>
    <mergeCell ref="C193:C194"/>
    <mergeCell ref="E192:N192"/>
    <mergeCell ref="P192:W192"/>
    <mergeCell ref="X192:AA192"/>
    <mergeCell ref="AN277:AO277"/>
    <mergeCell ref="AH281:AI281"/>
    <mergeCell ref="AJ281:AK281"/>
    <mergeCell ref="AL281:AM281"/>
    <mergeCell ref="AN281:AO281"/>
    <mergeCell ref="AP281:AQ281"/>
    <mergeCell ref="AP282:AQ282"/>
    <mergeCell ref="AP278:AQ278"/>
    <mergeCell ref="AJ278:AK278"/>
    <mergeCell ref="AL278:AM278"/>
    <mergeCell ref="AN278:AO278"/>
    <mergeCell ref="AL282:AM282"/>
    <mergeCell ref="AN282:AO282"/>
    <mergeCell ref="AL280:AM280"/>
    <mergeCell ref="AN280:AO280"/>
    <mergeCell ref="AP280:AQ280"/>
    <mergeCell ref="AP279:AQ279"/>
    <mergeCell ref="AJ279:AK279"/>
    <mergeCell ref="AL279:AM279"/>
    <mergeCell ref="AN279:AO279"/>
    <mergeCell ref="AP277:AQ277"/>
    <mergeCell ref="AJ282:AK282"/>
    <mergeCell ref="AJ280:AK280"/>
    <mergeCell ref="AJ277:AK277"/>
    <mergeCell ref="B236:B237"/>
    <mergeCell ref="C236:C237"/>
    <mergeCell ref="P236:P237"/>
    <mergeCell ref="Q236:Q237"/>
    <mergeCell ref="R236:T236"/>
    <mergeCell ref="U236:U237"/>
    <mergeCell ref="V236:V237"/>
    <mergeCell ref="W236:W237"/>
    <mergeCell ref="X236:Y236"/>
    <mergeCell ref="I236:I237"/>
    <mergeCell ref="J236:J237"/>
    <mergeCell ref="K236:K237"/>
    <mergeCell ref="L236:L237"/>
    <mergeCell ref="M236:M237"/>
    <mergeCell ref="N236:N237"/>
    <mergeCell ref="AF192:AI192"/>
    <mergeCell ref="AN6:AO6"/>
    <mergeCell ref="AP6:AQ6"/>
    <mergeCell ref="AB6:AC6"/>
    <mergeCell ref="AD6:AE6"/>
    <mergeCell ref="AF6:AG6"/>
    <mergeCell ref="AH6:AI6"/>
    <mergeCell ref="AJ6:AK6"/>
    <mergeCell ref="AL6:AM6"/>
    <mergeCell ref="AD191:AE191"/>
    <mergeCell ref="AF191:AG191"/>
    <mergeCell ref="AH191:AI191"/>
    <mergeCell ref="AB191:AC191"/>
    <mergeCell ref="AF155:AG155"/>
    <mergeCell ref="AH155:AI155"/>
    <mergeCell ref="AB190:AC190"/>
    <mergeCell ref="AD190:AE190"/>
    <mergeCell ref="AF190:AG190"/>
    <mergeCell ref="AH190:AI190"/>
    <mergeCell ref="AJ190:AK190"/>
    <mergeCell ref="AL190:AM190"/>
    <mergeCell ref="AN190:AO190"/>
    <mergeCell ref="AP190:AQ190"/>
    <mergeCell ref="AJ153:AM153"/>
    <mergeCell ref="A1:AI1"/>
    <mergeCell ref="A2:AI2"/>
    <mergeCell ref="A4:AI4"/>
    <mergeCell ref="A5:A7"/>
    <mergeCell ref="B5:C5"/>
    <mergeCell ref="D5:D7"/>
    <mergeCell ref="O5:O7"/>
    <mergeCell ref="P5:W5"/>
    <mergeCell ref="X5:AA5"/>
    <mergeCell ref="AB5:AE5"/>
    <mergeCell ref="AF5:AI5"/>
    <mergeCell ref="A3:AQ3"/>
    <mergeCell ref="AJ5:AM5"/>
    <mergeCell ref="AN5:AQ5"/>
    <mergeCell ref="B6:B7"/>
    <mergeCell ref="W6:W7"/>
    <mergeCell ref="X6:Y6"/>
    <mergeCell ref="Z6:AA6"/>
    <mergeCell ref="C6:C7"/>
    <mergeCell ref="P6:P7"/>
    <mergeCell ref="Q6:Q7"/>
    <mergeCell ref="R6:T6"/>
    <mergeCell ref="U6:U7"/>
    <mergeCell ref="V6:V7"/>
    <mergeCell ref="AJ287:AK287"/>
    <mergeCell ref="AL287:AM287"/>
    <mergeCell ref="AN287:AO287"/>
    <mergeCell ref="AP287:AQ287"/>
    <mergeCell ref="AP286:AQ286"/>
    <mergeCell ref="AJ286:AK286"/>
    <mergeCell ref="AL286:AM286"/>
    <mergeCell ref="AN286:AO286"/>
    <mergeCell ref="AL283:AM283"/>
    <mergeCell ref="AN283:AO283"/>
    <mergeCell ref="AP283:AQ283"/>
    <mergeCell ref="AP284:AQ284"/>
    <mergeCell ref="AJ284:AK284"/>
    <mergeCell ref="AL284:AM284"/>
    <mergeCell ref="AN284:AO284"/>
    <mergeCell ref="AJ285:AK285"/>
    <mergeCell ref="AL285:AM285"/>
    <mergeCell ref="AN285:AO285"/>
    <mergeCell ref="AP285:AQ285"/>
    <mergeCell ref="AJ283:AK283"/>
    <mergeCell ref="X283:Y283"/>
    <mergeCell ref="Z283:AA283"/>
    <mergeCell ref="AB283:AC283"/>
    <mergeCell ref="AD283:AE283"/>
    <mergeCell ref="AF283:AG283"/>
    <mergeCell ref="AH283:AI283"/>
    <mergeCell ref="AB235:AE235"/>
    <mergeCell ref="AF235:AI235"/>
    <mergeCell ref="AB236:AC236"/>
    <mergeCell ref="AD236:AE236"/>
    <mergeCell ref="AF236:AG236"/>
    <mergeCell ref="AH236:AI236"/>
    <mergeCell ref="X277:Y277"/>
    <mergeCell ref="Z277:AA277"/>
    <mergeCell ref="AB277:AC277"/>
    <mergeCell ref="AD277:AE277"/>
    <mergeCell ref="AF277:AG277"/>
    <mergeCell ref="AH277:AI277"/>
    <mergeCell ref="X280:Y280"/>
    <mergeCell ref="Z280:AA280"/>
    <mergeCell ref="AB280:AC280"/>
    <mergeCell ref="AD280:AE280"/>
    <mergeCell ref="AF280:AG280"/>
    <mergeCell ref="AH280:AI280"/>
    <mergeCell ref="Z286:AA286"/>
    <mergeCell ref="AB286:AC286"/>
    <mergeCell ref="AD286:AE286"/>
    <mergeCell ref="AF286:AG286"/>
    <mergeCell ref="AH286:AI286"/>
    <mergeCell ref="AB233:AC233"/>
    <mergeCell ref="AD233:AE233"/>
    <mergeCell ref="AF233:AG233"/>
    <mergeCell ref="AH233:AI233"/>
    <mergeCell ref="Z233:AA233"/>
    <mergeCell ref="AH234:AI234"/>
    <mergeCell ref="AH282:AI282"/>
    <mergeCell ref="AL277:AM277"/>
    <mergeCell ref="B293:AB293"/>
    <mergeCell ref="Z234:AA234"/>
    <mergeCell ref="X287:Y287"/>
    <mergeCell ref="Z287:AA287"/>
    <mergeCell ref="AF285:AG285"/>
    <mergeCell ref="AH285:AI285"/>
    <mergeCell ref="X285:Y285"/>
    <mergeCell ref="Z285:AA285"/>
    <mergeCell ref="X284:Y284"/>
    <mergeCell ref="Z284:AA284"/>
    <mergeCell ref="AB287:AC287"/>
    <mergeCell ref="AD287:AE287"/>
    <mergeCell ref="AF287:AG287"/>
    <mergeCell ref="AH287:AI287"/>
    <mergeCell ref="AB284:AC284"/>
    <mergeCell ref="AD284:AE284"/>
    <mergeCell ref="AF284:AG284"/>
    <mergeCell ref="AH284:AI284"/>
    <mergeCell ref="AL273:AM273"/>
    <mergeCell ref="AB285:AC285"/>
    <mergeCell ref="AD285:AE285"/>
    <mergeCell ref="AB234:AC234"/>
    <mergeCell ref="X286:Y286"/>
    <mergeCell ref="B192:C192"/>
    <mergeCell ref="X273:Y273"/>
    <mergeCell ref="Z273:AA273"/>
    <mergeCell ref="AB273:AC273"/>
    <mergeCell ref="AD273:AE273"/>
    <mergeCell ref="AF273:AG273"/>
    <mergeCell ref="AH273:AI273"/>
    <mergeCell ref="AJ273:AK273"/>
    <mergeCell ref="X191:Y191"/>
    <mergeCell ref="Z191:AA191"/>
    <mergeCell ref="AJ191:AK191"/>
    <mergeCell ref="AJ192:AM192"/>
    <mergeCell ref="AJ236:AK236"/>
    <mergeCell ref="AL236:AM236"/>
    <mergeCell ref="E235:N235"/>
    <mergeCell ref="E236:E237"/>
    <mergeCell ref="F236:F237"/>
    <mergeCell ref="G236:G237"/>
    <mergeCell ref="H236:H237"/>
    <mergeCell ref="AD234:AE234"/>
    <mergeCell ref="AF234:AG234"/>
    <mergeCell ref="AB192:AE192"/>
    <mergeCell ref="AL233:AM233"/>
    <mergeCell ref="AL234:AM234"/>
    <mergeCell ref="AN273:AO273"/>
    <mergeCell ref="AP273:AQ273"/>
    <mergeCell ref="X274:Y274"/>
    <mergeCell ref="Z274:AA274"/>
    <mergeCell ref="AB274:AC274"/>
    <mergeCell ref="AD274:AE274"/>
    <mergeCell ref="AF274:AG274"/>
    <mergeCell ref="AH274:AI274"/>
    <mergeCell ref="AJ274:AK274"/>
    <mergeCell ref="AL274:AM274"/>
    <mergeCell ref="AN274:AO274"/>
    <mergeCell ref="AP274:AQ274"/>
    <mergeCell ref="AN193:AO193"/>
    <mergeCell ref="AN235:AQ235"/>
    <mergeCell ref="AN236:AO236"/>
    <mergeCell ref="AP236:AQ236"/>
    <mergeCell ref="AP233:AQ233"/>
    <mergeCell ref="AN233:AO233"/>
    <mergeCell ref="AN234:AO234"/>
    <mergeCell ref="AP234:AQ234"/>
    <mergeCell ref="X235:AA235"/>
    <mergeCell ref="Z236:AA236"/>
    <mergeCell ref="AJ193:AK193"/>
    <mergeCell ref="AJ233:AK233"/>
    <mergeCell ref="AJ234:AK234"/>
    <mergeCell ref="AJ235:AM235"/>
    <mergeCell ref="AB193:AC193"/>
    <mergeCell ref="AD193:AE193"/>
    <mergeCell ref="X193:Y193"/>
    <mergeCell ref="Z193:AA193"/>
    <mergeCell ref="AH193:AI193"/>
    <mergeCell ref="AF193:AG193"/>
    <mergeCell ref="X233:Y233"/>
    <mergeCell ref="AP193:AQ193"/>
    <mergeCell ref="AL193:AM193"/>
  </mergeCells>
  <pageMargins left="0.19685039370078741" right="0.19685039370078741" top="0.39370078740157483" bottom="0.27559055118110237" header="0.51181102362204722" footer="0.51181102362204722"/>
  <pageSetup paperSize="9" scale="64" firstPageNumber="0" fitToHeight="0" orientation="landscape" r:id="rId1"/>
  <rowBreaks count="5" manualBreakCount="5">
    <brk id="59" max="42" man="1"/>
    <brk id="113" max="42" man="1"/>
    <brk id="151" max="42" man="1"/>
    <brk id="191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pedagogika specjalna M5</vt:lpstr>
      <vt:lpstr>'pedagogika specjalna M5'!Obszar_wydruku</vt:lpstr>
      <vt:lpstr>'pedagogika specjalna M5'!Print_Area_0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A404</cp:lastModifiedBy>
  <cp:revision>5</cp:revision>
  <cp:lastPrinted>2023-04-13T22:17:56Z</cp:lastPrinted>
  <dcterms:created xsi:type="dcterms:W3CDTF">1997-02-26T13:46:56Z</dcterms:created>
  <dcterms:modified xsi:type="dcterms:W3CDTF">2024-04-02T09:07:51Z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