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esktop\Z SENATU\"/>
    </mc:Choice>
  </mc:AlternateContent>
  <xr:revisionPtr revIDLastSave="0" documentId="8_{E5360B7D-BB57-4760-9199-6672FDBF5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ca socjalna I stopnia ST" sheetId="4" r:id="rId1"/>
  </sheets>
  <definedNames>
    <definedName name="_xlnm.Print_Area" localSheetId="0">'Praca socjalna I stopnia ST'!$A$1:$Z$158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9" i="4" l="1"/>
  <c r="I132" i="4"/>
  <c r="I119" i="4"/>
  <c r="I99" i="4"/>
  <c r="I84" i="4"/>
  <c r="I71" i="4"/>
  <c r="I49" i="4"/>
  <c r="Q102" i="4"/>
  <c r="G146" i="4"/>
  <c r="Y136" i="4"/>
  <c r="W136" i="4"/>
  <c r="W133" i="4"/>
  <c r="Y133" i="4"/>
  <c r="Y137" i="4"/>
  <c r="W137" i="4"/>
  <c r="Y134" i="4"/>
  <c r="Y102" i="4"/>
  <c r="Y142" i="4" s="1"/>
  <c r="W102" i="4"/>
  <c r="U102" i="4"/>
  <c r="S102" i="4"/>
  <c r="O102" i="4"/>
  <c r="W142" i="4" l="1"/>
  <c r="W143" i="4"/>
  <c r="Y143" i="4"/>
  <c r="O135" i="4"/>
  <c r="Q135" i="4"/>
  <c r="S135" i="4"/>
  <c r="U135" i="4"/>
  <c r="W135" i="4"/>
  <c r="N133" i="4"/>
  <c r="M132" i="4"/>
  <c r="M133" i="4" s="1"/>
  <c r="L132" i="4"/>
  <c r="L133" i="4" s="1"/>
  <c r="K132" i="4"/>
  <c r="K133" i="4" s="1"/>
  <c r="J132" i="4"/>
  <c r="J133" i="4" s="1"/>
  <c r="Y135" i="4" l="1"/>
  <c r="Y141" i="4"/>
  <c r="F135" i="4" l="1"/>
  <c r="F101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N135" i="4" s="1"/>
  <c r="H132" i="4"/>
  <c r="H133" i="4" s="1"/>
  <c r="G132" i="4"/>
  <c r="F133" i="4"/>
  <c r="F132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H119" i="4"/>
  <c r="W134" i="4" l="1"/>
  <c r="G137" i="4"/>
  <c r="G147" i="4"/>
  <c r="F141" i="4"/>
  <c r="S133" i="4"/>
  <c r="Q133" i="4"/>
  <c r="U133" i="4"/>
  <c r="O133" i="4"/>
  <c r="O101" i="4" l="1"/>
  <c r="O141" i="4" s="1"/>
  <c r="Q101" i="4"/>
  <c r="Q141" i="4" s="1"/>
  <c r="S101" i="4"/>
  <c r="S141" i="4" s="1"/>
  <c r="Y101" i="4"/>
  <c r="W101" i="4"/>
  <c r="W141" i="4" s="1"/>
  <c r="U101" i="4"/>
  <c r="U141" i="4" s="1"/>
  <c r="F119" i="4" l="1"/>
  <c r="G119" i="4"/>
  <c r="V99" i="4"/>
  <c r="G71" i="4" l="1"/>
  <c r="H71" i="4"/>
  <c r="F49" i="4" l="1"/>
  <c r="F71" i="4"/>
  <c r="U142" i="4" l="1"/>
  <c r="Q142" i="4"/>
  <c r="T99" i="4"/>
  <c r="G99" i="4"/>
  <c r="G84" i="4"/>
  <c r="G49" i="4"/>
  <c r="F99" i="4"/>
  <c r="H49" i="4"/>
  <c r="N99" i="4"/>
  <c r="N101" i="4" s="1"/>
  <c r="N141" i="4" s="1"/>
  <c r="H99" i="4"/>
  <c r="H84" i="4"/>
  <c r="Z71" i="4"/>
  <c r="V71" i="4"/>
  <c r="T71" i="4"/>
  <c r="J71" i="4"/>
  <c r="S49" i="4"/>
  <c r="O49" i="4"/>
  <c r="P99" i="4"/>
  <c r="M99" i="4"/>
  <c r="F84" i="4"/>
  <c r="Y99" i="4"/>
  <c r="U99" i="4"/>
  <c r="S99" i="4"/>
  <c r="Q99" i="4"/>
  <c r="O99" i="4"/>
  <c r="K99" i="4"/>
  <c r="L99" i="4"/>
  <c r="J84" i="4"/>
  <c r="Z84" i="4"/>
  <c r="Y84" i="4"/>
  <c r="W84" i="4"/>
  <c r="T84" i="4"/>
  <c r="S84" i="4"/>
  <c r="R84" i="4"/>
  <c r="Q84" i="4"/>
  <c r="P84" i="4"/>
  <c r="O84" i="4"/>
  <c r="N84" i="4"/>
  <c r="M84" i="4"/>
  <c r="L84" i="4"/>
  <c r="K84" i="4"/>
  <c r="U71" i="4"/>
  <c r="R71" i="4"/>
  <c r="Q71" i="4"/>
  <c r="M71" i="4"/>
  <c r="L71" i="4"/>
  <c r="Z99" i="4"/>
  <c r="X99" i="4"/>
  <c r="W99" i="4"/>
  <c r="R99" i="4"/>
  <c r="J99" i="4"/>
  <c r="N49" i="4"/>
  <c r="M49" i="4"/>
  <c r="L49" i="4"/>
  <c r="K49" i="4"/>
  <c r="V49" i="4"/>
  <c r="U49" i="4"/>
  <c r="T49" i="4"/>
  <c r="Z49" i="4"/>
  <c r="W49" i="4"/>
  <c r="X49" i="4"/>
  <c r="Y49" i="4"/>
  <c r="Y71" i="4"/>
  <c r="X71" i="4"/>
  <c r="W71" i="4"/>
  <c r="K71" i="4"/>
  <c r="N71" i="4"/>
  <c r="O71" i="4"/>
  <c r="P71" i="4"/>
  <c r="S71" i="4"/>
  <c r="J49" i="4"/>
  <c r="X84" i="4"/>
  <c r="V84" i="4"/>
  <c r="U84" i="4"/>
  <c r="R49" i="4"/>
  <c r="P49" i="4"/>
  <c r="M100" i="4" l="1"/>
  <c r="M139" i="4" s="1"/>
  <c r="N100" i="4"/>
  <c r="N139" i="4" s="1"/>
  <c r="F100" i="4"/>
  <c r="F139" i="4" s="1"/>
  <c r="Y100" i="4"/>
  <c r="U100" i="4"/>
  <c r="W100" i="4"/>
  <c r="S100" i="4"/>
  <c r="K100" i="4"/>
  <c r="K139" i="4" s="1"/>
  <c r="O100" i="4"/>
  <c r="J100" i="4"/>
  <c r="L100" i="4"/>
  <c r="L139" i="4" s="1"/>
  <c r="W139" i="4" l="1"/>
  <c r="W140" i="4"/>
  <c r="Y140" i="4"/>
  <c r="Y139" i="4"/>
  <c r="J139" i="4"/>
  <c r="O139" i="4"/>
  <c r="S139" i="4"/>
  <c r="U139" i="4"/>
  <c r="H100" i="4"/>
  <c r="H139" i="4" s="1"/>
  <c r="G102" i="4"/>
  <c r="Q49" i="4"/>
  <c r="Q100" i="4" s="1"/>
  <c r="G142" i="4" l="1"/>
  <c r="Q139" i="4"/>
  <c r="O142" i="4"/>
  <c r="S142" i="4"/>
</calcChain>
</file>

<file path=xl/sharedStrings.xml><?xml version="1.0" encoding="utf-8"?>
<sst xmlns="http://schemas.openxmlformats.org/spreadsheetml/2006/main" count="439" uniqueCount="172">
  <si>
    <t>STACJONARNE STUDIA I STOPNIA, profil PRAKTYCZNY</t>
  </si>
  <si>
    <t>Moduły specjalnościowe: asystentura rodzin, asystent seniora</t>
  </si>
  <si>
    <t>CZĘŚĆ I - MODUŁY OBOWIĄZKOWE I OGRANICZONEGO WYBORU dla wszystkich studentów</t>
  </si>
  <si>
    <t>W - wykłady, K - konwersatorium, Ćw- ćwiczenia, Ćw L - ćw. laboratoryjne, L - lektorat, S - seminarium, P - praktyka, o - zajęcia obowiązkowe, ow - zajęcia ograniczonego wyboru, w - zajęcia do wyboru</t>
  </si>
  <si>
    <t>Moduły obowiązkowe i ograniczonego wyboru</t>
  </si>
  <si>
    <t>Forma zaliczenia</t>
  </si>
  <si>
    <t>ECTS</t>
  </si>
  <si>
    <t>Forma zajęć</t>
  </si>
  <si>
    <t>rok I      2023/24</t>
  </si>
  <si>
    <t>rok II     2024/25</t>
  </si>
  <si>
    <t>rok III     2025/26</t>
  </si>
  <si>
    <t>Sem. zimowy</t>
  </si>
  <si>
    <t>Sem. letni</t>
  </si>
  <si>
    <t>W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</si>
  <si>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</si>
  <si>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</si>
  <si>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</si>
  <si>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</si>
  <si>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</si>
  <si>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</si>
  <si>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</si>
  <si>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</si>
  <si>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</si>
  <si>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</si>
  <si>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A</t>
  </si>
  <si>
    <t>W/K</t>
  </si>
  <si>
    <t>Filozoficzne podstawy pracy socjalnej</t>
  </si>
  <si>
    <t>Zo</t>
  </si>
  <si>
    <t>Podstawy pedagogiki społecznej i animacji</t>
  </si>
  <si>
    <t>E</t>
  </si>
  <si>
    <t>Prawne aspekty pracy socjalnej i opiekuńczej</t>
  </si>
  <si>
    <t xml:space="preserve">Wprowadzenie do pracy socjalnej </t>
  </si>
  <si>
    <t>Ekonomia społeczna</t>
  </si>
  <si>
    <t>Praca socjalna oparta na prawach człowieka</t>
  </si>
  <si>
    <t>Polityka społeczna w pracy socjalnej</t>
  </si>
  <si>
    <t>Międzygeneracyjna praca socjalna w środowisku lokalnym</t>
  </si>
  <si>
    <t>Podstawy edukacji na rzecz zrównoważonego rozwoju</t>
  </si>
  <si>
    <t>Systemy pomocy społecznej na świecie</t>
  </si>
  <si>
    <r>
      <t>Theories of Poverty and Social Practices towards the poor</t>
    </r>
    <r>
      <rPr>
        <sz val="8"/>
        <rFont val="Calibri"/>
        <family val="2"/>
        <charset val="238"/>
      </rPr>
      <t>*</t>
    </r>
  </si>
  <si>
    <t>Praca studenta z tekstem naukowym</t>
  </si>
  <si>
    <t>Pedagogika emancypacyjna i krytyczna</t>
  </si>
  <si>
    <t>Podstawy gerontologii</t>
  </si>
  <si>
    <t xml:space="preserve">Praca socjalna z tożsamością i różnicą </t>
  </si>
  <si>
    <t xml:space="preserve">Nowe media i wykluczenie cyfrowe </t>
  </si>
  <si>
    <t>Nierówności i zróżnicowanie społeczne</t>
  </si>
  <si>
    <t>Edukacja - od polityk do praktyk społecznych</t>
  </si>
  <si>
    <t>Aktywizacja przez kulturę w środowisku lokalnym</t>
  </si>
  <si>
    <t>Etyka w pracy socjalnej</t>
  </si>
  <si>
    <t>Trening umiejętności interpersonalnych</t>
  </si>
  <si>
    <t>Wprowadzenie do praktyk. Instytucjonalna opieka i pomoc socjalna</t>
  </si>
  <si>
    <t>Międzynarodowa praca socjalna</t>
  </si>
  <si>
    <t>Antydyskryminacyjna i antyrasistowska praca socjalna</t>
  </si>
  <si>
    <t>Komunikacja międzykulturowa w pracy socjalnej</t>
  </si>
  <si>
    <t>Praca socjalna z osobami uchodźczymi i migrującymi</t>
  </si>
  <si>
    <t>Pedagogika ulicy</t>
  </si>
  <si>
    <t>Praca socjalna z klientem</t>
  </si>
  <si>
    <t>Praca socjalna z grupą i środowiskiem</t>
  </si>
  <si>
    <t>Podstawy diagnozowania</t>
  </si>
  <si>
    <t>Projektowanie w pracy socjalnej</t>
  </si>
  <si>
    <t>Drama w profilaktyce</t>
  </si>
  <si>
    <t xml:space="preserve">Elementy terapii rodzin          </t>
  </si>
  <si>
    <t>Asystentura rodzin jako profesja</t>
  </si>
  <si>
    <t>Animacja społeczności lokalnych</t>
  </si>
  <si>
    <t>Ewaluacja pracy socjalnej</t>
  </si>
  <si>
    <t>Superwizja w pracy socjalnej</t>
  </si>
  <si>
    <t>Psychospołeczne uwarunkowania bezdomności</t>
  </si>
  <si>
    <t>Przemiany pracy i bezrobocie</t>
  </si>
  <si>
    <t>Interwencja kryzysowa</t>
  </si>
  <si>
    <t>Praca z osobami uzależnionymi i ich rodzinami</t>
  </si>
  <si>
    <t>Praca z osobami niepełnosprawnymi i ich rodzinami</t>
  </si>
  <si>
    <t>Praca z osobą w terminalnym stanie choroby</t>
  </si>
  <si>
    <t>Z</t>
  </si>
  <si>
    <t>Wykład ogólnouczelniany</t>
  </si>
  <si>
    <t>Moduły specjalnościowe do wyboru</t>
  </si>
  <si>
    <t>Wybrane zagadnienia z prawa rodzinnego, ustawy o wspieraniu rodziny i pieczy zastępczej</t>
  </si>
  <si>
    <t>Parentyfikacja</t>
  </si>
  <si>
    <t>Czas wolny jako narzędzie zmiany społecznej</t>
  </si>
  <si>
    <t xml:space="preserve">Asystent rodziny jako planista i koordynator służb społecznych </t>
  </si>
  <si>
    <t> </t>
  </si>
  <si>
    <t>Nowoczesne narzędzia w pracy socjalnej asystenta rodziny</t>
  </si>
  <si>
    <t xml:space="preserve">Mediacje i komunikacja interpersonalna jako narzędzie asystenta rodziny </t>
  </si>
  <si>
    <t xml:space="preserve">Opieka i pielęgnacja dzieci i niemowląt </t>
  </si>
  <si>
    <t xml:space="preserve">Wybrane zagadnienia gerontologii społecznej </t>
  </si>
  <si>
    <t xml:space="preserve">Psychologia starzenia się i przemijania </t>
  </si>
  <si>
    <t xml:space="preserve">Polityka społeczna wobec problemu starości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</si>
  <si>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</si>
  <si>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</si>
  <si>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</si>
  <si>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Instytucje wspierania seniorów </t>
  </si>
  <si>
    <t xml:space="preserve">Biografia w pracy z seniorami </t>
  </si>
  <si>
    <t xml:space="preserve">Terapia zajęciowa w aktywizacji seniorów </t>
  </si>
  <si>
    <t xml:space="preserve">Praca socjalna jako aktywizacja seniorów i animacja </t>
  </si>
  <si>
    <t>Liczba punktów ECTS z zajęć z bezpośrednim udziałem nauczycieli</t>
  </si>
  <si>
    <t>Liczba obowiązkowych egzaminów</t>
  </si>
  <si>
    <r>
      <rPr>
        <sz val="8"/>
        <rFont val="Calibri"/>
        <family val="2"/>
        <charset val="238"/>
      </rPr>
      <t>**</t>
    </r>
    <r>
      <rPr>
        <sz val="8"/>
        <rFont val="Arial CE"/>
        <charset val="238"/>
      </rPr>
      <t xml:space="preserve"> Na II roku studenci wybierają moduł specjalnościowy: Asystentura rodzin lub Asystent seniora. </t>
    </r>
  </si>
  <si>
    <t xml:space="preserve">Zasady przyjmowania na moduł specjalnościowy:     </t>
  </si>
  <si>
    <t xml:space="preserve">1. Każdy student może nieodpłatnie na studiach stacjonarnych i w ramach opłaty za studia niestacjonarne na kierunku Praca socjalna wybrać tylko jeden moduł specjalnościowy.   </t>
  </si>
  <si>
    <t>3. W przypadku liczby kandydatów przekraczającej liczbę miejsc na danym module specjalnościowym, kryterium wyboru stanowi średnia ocen ze wszystkich zaliczeń i egzaminów, uzyskana na I i II roku studiów.</t>
  </si>
  <si>
    <t>Praca z dzieckiem niedostosowanym społecznie [ćwiczenia]</t>
  </si>
  <si>
    <t>Praca z osobą dotkniętą przemocą i stosującą przemoc</t>
  </si>
  <si>
    <t>Praktyka zawodowa [część pierwsza]</t>
  </si>
  <si>
    <t>Praktyka zawodowa [część druga]</t>
  </si>
  <si>
    <t>Praktyka zawodowa [część trzecia]</t>
  </si>
  <si>
    <t>Praktyka zawodowa [część czwarta]</t>
  </si>
  <si>
    <t>Język obcy [część pierwsza]</t>
  </si>
  <si>
    <t>Język obcy [część druga]</t>
  </si>
  <si>
    <t>Seminarium dyplomowe [część pierwsza]</t>
  </si>
  <si>
    <t>Seminarium dyplomowe [część druga]</t>
  </si>
  <si>
    <t>Seminarium dyplomowe [część trzecia]</t>
  </si>
  <si>
    <t>Praktyka specjalnościowa</t>
  </si>
  <si>
    <t>Transformacyjna pedagogika społeczna</t>
  </si>
  <si>
    <t>Moduł 1: CZŁOWIEK I JEGO MIEJSCE W SPOŁECZEŃSTWIE</t>
  </si>
  <si>
    <t>Moduł 2: METODYKA PRACY Z JEDNOSTKĄ, GRUPĄ I SPOŁECZEŃSTWEM</t>
  </si>
  <si>
    <t>Razem z modułu 1</t>
  </si>
  <si>
    <t>Razem z modułu 2</t>
  </si>
  <si>
    <t>Razem z modułu 3</t>
  </si>
  <si>
    <t>Moduł 3: WYBRANE PROBLEMY SPOŁECZNE</t>
  </si>
  <si>
    <t>Moduł 4: PRZEDMIOTY OGRANICZONEGO WYBORU</t>
  </si>
  <si>
    <t>Razem z modułu 4</t>
  </si>
  <si>
    <t>2. Warunkiem utworzenia danego modułu specjalnościowego jest jego liczebność, wskazana w Zarządzeniu Rektora UG.</t>
  </si>
  <si>
    <t>Metodyka pracy badawczej [wykład]</t>
  </si>
  <si>
    <t>Metodyka pracy badawczej [ćwiczenia]</t>
  </si>
  <si>
    <t>Liczba punktów ECTS z zajęć kształtujących umiejętności praktyczne</t>
  </si>
  <si>
    <t>Liczba punktów ECTS z zajęć do wyboru</t>
  </si>
  <si>
    <t>Moduł 5.1: ASYSTENTURA RODZIN</t>
  </si>
  <si>
    <t>Razem z modułu 5.1</t>
  </si>
  <si>
    <t>Razem z modułu 5.2</t>
  </si>
  <si>
    <t>Moduł 5.2: ASYSTENT SENIORA</t>
  </si>
  <si>
    <t>Razem godzin zajęć dydaktycznych w modułach obowiązkowych i ograniczonego wyboru (nr 1, 2, 3, 4)</t>
  </si>
  <si>
    <t>Razem godzin praktyk  w modułach obowiązkowych i ograniczonego wyboru (nr 1, 2, 3, 4)</t>
  </si>
  <si>
    <t>Razem punktów ECTS  z modułów obowiązkowych i ograniczonego wyboru (nr 1, 2, 3, 4)</t>
  </si>
  <si>
    <r>
      <rPr>
        <sz val="8"/>
        <rFont val="Calibri"/>
        <family val="2"/>
        <charset val="238"/>
      </rPr>
      <t>*</t>
    </r>
    <r>
      <rPr>
        <sz val="8"/>
        <rFont val="Arial CE"/>
        <charset val="238"/>
      </rPr>
      <t xml:space="preserve"> Przedmiot realizowany w jęz. angielskim. Studenci, którzy nie uczestniczyli w lektoracie z jęz. angielskiego i nie zdawali egzaminu z tego języka po I roku studiów, realizują w zamian przedmiot wskazany przez Dyrekcję Instytutu na innym kierunku studiów. </t>
    </r>
  </si>
  <si>
    <t xml:space="preserve">Kierunek: PRACA SOCJALNA - PLAN STUDIÓW OD ROKU AKADEMICKIEGO 2023-2024                                   </t>
  </si>
  <si>
    <t>stacjonarne studia I stopnia, profil PRAKTYCZNY</t>
  </si>
  <si>
    <t xml:space="preserve">Współczesna rodzina z perspektywy nauk społecznych </t>
  </si>
  <si>
    <t xml:space="preserve">Wsparcie nastoletnich rodziców w rodzinie i środowisku </t>
  </si>
  <si>
    <t>Biomedyczne podstawy rozwoju</t>
  </si>
  <si>
    <t>Psychologia rozwojowa</t>
  </si>
  <si>
    <t xml:space="preserve">Wstęp do socjologii  </t>
  </si>
  <si>
    <t>Psychologia społeczna</t>
  </si>
  <si>
    <t xml:space="preserve">Problemy współczesnych migracji </t>
  </si>
  <si>
    <t xml:space="preserve">Socjologia miasta </t>
  </si>
  <si>
    <t xml:space="preserve">Zmiana społeczna i socjologia ruchów społecznych </t>
  </si>
  <si>
    <t xml:space="preserve">Ekonomie przyszłości </t>
  </si>
  <si>
    <t>Teoretyczne podstawy opieki i wychowania</t>
  </si>
  <si>
    <t>Komunikacja międzykulturowa</t>
  </si>
  <si>
    <t>Patologie społeczne</t>
  </si>
  <si>
    <t>Profilaktyka problemów społecznych</t>
  </si>
  <si>
    <t>Praca z dzieckiem niedostosowanym społecznie [wykład]</t>
  </si>
  <si>
    <t xml:space="preserve">Status przedmiotu </t>
  </si>
  <si>
    <t>o</t>
  </si>
  <si>
    <t>ow</t>
  </si>
  <si>
    <t>Nr modułu standard.</t>
  </si>
  <si>
    <t>w</t>
  </si>
  <si>
    <t>Kultura popularna [wykład]</t>
  </si>
  <si>
    <t>Kultura popularna [ćwiczenia]</t>
  </si>
  <si>
    <t>Razem godzin zajęć dydaktycznych</t>
  </si>
  <si>
    <t>Razem punktów ECTS</t>
  </si>
  <si>
    <t>Razem godzin praktyk w module specjalnościowym (5.1 lub 5.2)</t>
  </si>
  <si>
    <t>Łączna liczba godzin praktyk</t>
  </si>
  <si>
    <t>Liczba godzin</t>
  </si>
  <si>
    <t>Język obcy [EGZAMIN kończący lektorat języka obcego]</t>
  </si>
  <si>
    <t>Praca socjalna z osobami z doświadczeniem traumy</t>
  </si>
  <si>
    <t>Ćw/L/S/P</t>
  </si>
  <si>
    <t>K</t>
  </si>
  <si>
    <t>Łączna liczba godzin zajęć dydaktycznych (w zależności od wyboru modułu specjalnościowego)</t>
  </si>
  <si>
    <t>Łączna liczba punktów ECTS (w zależności od wyboru modułu specjalnościowego)</t>
  </si>
  <si>
    <t>Ćw/P</t>
  </si>
  <si>
    <t>W - wykłady, K - konwersatorium, Ćw - ćwiczenia, L - lektorat, S - seminarium, P - praktyka; o - zajęcia obowiązkowe, ow - zajęcia ograniczonego wyboru, w - zajęcia do wyboru; E - egzamin, Zo - zaliczenie z oceną, Z - zaliczenie</t>
  </si>
  <si>
    <t>Student I roku jest zobowiązany do odbycia szkolenia z BiHK oraz szkolenia bibliotecznego zgodnie z wytycznymi zawartymi w Regulaminie Studiów UG.</t>
  </si>
  <si>
    <t>Wychowanie fizyczne [część pierwsza]</t>
  </si>
  <si>
    <t>Wychowanie fizyczne [część druga]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</si>
</sst>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  <charset val="238"/>
    </font>
    <font>
      <sz val="8"/>
      <color rgb="FF00000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rgb="FF000000"/>
      <name val="Arial ce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double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medium">
        <color rgb="FF000000"/>
      </right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rgb="FF000000"/>
      </left>
      <right style="thin">
        <color rgb="FF000000"/>
      </right>
      <top/>
      <bottom style="dashed">
        <color indexed="64"/>
      </bottom>
      <diagonal/>
    </border>
    <border>
      <left style="thin">
        <color rgb="FF000000"/>
      </left>
      <right style="double">
        <color rgb="FF000000"/>
      </right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/>
      <bottom style="dashed">
        <color indexed="64"/>
      </bottom>
      <diagonal/>
    </border>
    <border>
      <left style="thin">
        <color rgb="FF000000"/>
      </left>
      <right style="medium">
        <color rgb="FF000000"/>
      </right>
      <top/>
      <bottom style="dashed">
        <color indexed="64"/>
      </bottom>
      <diagonal/>
    </border>
    <border>
      <left/>
      <right style="thin">
        <color rgb="FF000000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medium">
        <color rgb="FF000000"/>
      </right>
      <top style="double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indexed="64"/>
      </left>
      <right style="medium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dashed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dashed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dashed">
        <color indexed="64"/>
      </top>
      <bottom style="double">
        <color indexed="64"/>
      </bottom>
      <diagonal/>
    </border>
    <border>
      <left/>
      <right style="thin">
        <color rgb="FF000000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medium">
        <color rgb="FF000000"/>
      </left>
      <right/>
      <top style="dashed">
        <color indexed="64"/>
      </top>
      <bottom style="double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medium">
        <color rgb="FF000000"/>
      </bottom>
      <diagonal/>
    </border>
    <border>
      <left style="double">
        <color rgb="FF000000"/>
      </left>
      <right style="double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double">
        <color rgb="FF000000"/>
      </left>
      <right style="double">
        <color indexed="64"/>
      </right>
      <top style="thin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double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double">
        <color indexed="64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 style="dashed">
        <color indexed="64"/>
      </bottom>
      <diagonal/>
    </border>
    <border>
      <left style="medium">
        <color rgb="FF000000"/>
      </left>
      <right/>
      <top style="dashed">
        <color indexed="64"/>
      </top>
      <bottom style="dashed">
        <color indexed="64"/>
      </bottom>
      <diagonal/>
    </border>
    <border>
      <left style="medium">
        <color rgb="FF000000"/>
      </left>
      <right/>
      <top style="dashed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6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6" xfId="0" applyFont="1" applyBorder="1"/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0" fillId="4" borderId="0" xfId="0" applyFont="1" applyFill="1"/>
    <xf numFmtId="0" fontId="1" fillId="6" borderId="0" xfId="0" applyFont="1" applyFill="1"/>
    <xf numFmtId="0" fontId="1" fillId="5" borderId="0" xfId="0" applyFont="1" applyFill="1"/>
    <xf numFmtId="0" fontId="3" fillId="3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/>
    <xf numFmtId="0" fontId="1" fillId="3" borderId="0" xfId="0" applyFont="1" applyFill="1" applyAlignment="1">
      <alignment vertical="center"/>
    </xf>
    <xf numFmtId="0" fontId="5" fillId="3" borderId="0" xfId="0" applyFont="1" applyFill="1"/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3" borderId="136" xfId="0" applyFont="1" applyFill="1" applyBorder="1" applyAlignment="1">
      <alignment horizontal="center" vertical="center" wrapText="1"/>
    </xf>
    <xf numFmtId="0" fontId="3" fillId="3" borderId="137" xfId="0" applyFont="1" applyFill="1" applyBorder="1" applyAlignment="1">
      <alignment horizontal="center" vertical="center" wrapText="1"/>
    </xf>
    <xf numFmtId="0" fontId="3" fillId="3" borderId="136" xfId="0" applyFont="1" applyFill="1" applyBorder="1" applyAlignment="1">
      <alignment horizontal="center" vertical="center"/>
    </xf>
    <xf numFmtId="0" fontId="3" fillId="3" borderId="137" xfId="0" applyFont="1" applyFill="1" applyBorder="1" applyAlignment="1">
      <alignment horizontal="center" vertical="center"/>
    </xf>
    <xf numFmtId="0" fontId="3" fillId="3" borderId="138" xfId="0" applyFont="1" applyFill="1" applyBorder="1" applyAlignment="1">
      <alignment horizontal="center" vertical="center"/>
    </xf>
    <xf numFmtId="0" fontId="3" fillId="3" borderId="139" xfId="0" applyFont="1" applyFill="1" applyBorder="1" applyAlignment="1">
      <alignment horizontal="center" vertical="center"/>
    </xf>
    <xf numFmtId="0" fontId="3" fillId="3" borderId="140" xfId="0" applyFont="1" applyFill="1" applyBorder="1" applyAlignment="1">
      <alignment horizontal="center" vertical="center"/>
    </xf>
    <xf numFmtId="0" fontId="2" fillId="7" borderId="125" xfId="0" applyFont="1" applyFill="1" applyBorder="1" applyAlignment="1">
      <alignment horizontal="center" vertical="center" wrapText="1"/>
    </xf>
    <xf numFmtId="0" fontId="2" fillId="7" borderId="126" xfId="0" applyFont="1" applyFill="1" applyBorder="1" applyAlignment="1">
      <alignment horizontal="center" vertical="center" wrapText="1"/>
    </xf>
    <xf numFmtId="0" fontId="2" fillId="7" borderId="124" xfId="0" applyFont="1" applyFill="1" applyBorder="1" applyAlignment="1">
      <alignment horizontal="center" vertical="center" wrapText="1"/>
    </xf>
    <xf numFmtId="0" fontId="2" fillId="7" borderId="127" xfId="0" applyFont="1" applyFill="1" applyBorder="1" applyAlignment="1">
      <alignment horizontal="center" vertical="center" wrapText="1"/>
    </xf>
    <xf numFmtId="0" fontId="2" fillId="7" borderId="128" xfId="0" applyFont="1" applyFill="1" applyBorder="1" applyAlignment="1">
      <alignment horizontal="center" vertical="center" wrapText="1"/>
    </xf>
    <xf numFmtId="0" fontId="2" fillId="7" borderId="127" xfId="0" applyFont="1" applyFill="1" applyBorder="1" applyAlignment="1">
      <alignment horizontal="center" vertical="center"/>
    </xf>
    <xf numFmtId="0" fontId="2" fillId="7" borderId="128" xfId="0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horizontal="center" vertical="center" wrapText="1"/>
    </xf>
    <xf numFmtId="0" fontId="2" fillId="7" borderId="108" xfId="0" applyFont="1" applyFill="1" applyBorder="1" applyAlignment="1">
      <alignment horizontal="center" vertical="center" wrapText="1"/>
    </xf>
    <xf numFmtId="0" fontId="2" fillId="7" borderId="107" xfId="0" applyFont="1" applyFill="1" applyBorder="1" applyAlignment="1">
      <alignment horizontal="center"/>
    </xf>
    <xf numFmtId="0" fontId="2" fillId="7" borderId="106" xfId="0" applyFont="1" applyFill="1" applyBorder="1" applyAlignment="1">
      <alignment horizontal="center"/>
    </xf>
    <xf numFmtId="0" fontId="2" fillId="7" borderId="106" xfId="0" applyFont="1" applyFill="1" applyBorder="1" applyAlignment="1">
      <alignment horizontal="center" vertical="center" wrapText="1"/>
    </xf>
    <xf numFmtId="0" fontId="2" fillId="7" borderId="109" xfId="0" applyFont="1" applyFill="1" applyBorder="1" applyAlignment="1">
      <alignment horizontal="center" vertical="center" wrapText="1"/>
    </xf>
    <xf numFmtId="0" fontId="2" fillId="7" borderId="110" xfId="0" applyFont="1" applyFill="1" applyBorder="1" applyAlignment="1">
      <alignment horizontal="center" vertical="center" wrapText="1"/>
    </xf>
    <xf numFmtId="0" fontId="2" fillId="7" borderId="110" xfId="0" applyFont="1" applyFill="1" applyBorder="1" applyAlignment="1">
      <alignment horizontal="center" vertical="center"/>
    </xf>
    <xf numFmtId="0" fontId="2" fillId="7" borderId="109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/>
    </xf>
    <xf numFmtId="0" fontId="2" fillId="7" borderId="70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7" borderId="72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7" borderId="69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 wrapText="1"/>
    </xf>
    <xf numFmtId="0" fontId="2" fillId="7" borderId="73" xfId="0" applyFont="1" applyFill="1" applyBorder="1" applyAlignment="1">
      <alignment horizontal="center" vertical="center" wrapText="1"/>
    </xf>
    <xf numFmtId="0" fontId="2" fillId="7" borderId="72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2" fillId="7" borderId="108" xfId="0" applyFont="1" applyFill="1" applyBorder="1" applyAlignment="1">
      <alignment horizontal="center"/>
    </xf>
    <xf numFmtId="0" fontId="2" fillId="7" borderId="109" xfId="0" applyFont="1" applyFill="1" applyBorder="1" applyAlignment="1">
      <alignment horizontal="center"/>
    </xf>
    <xf numFmtId="0" fontId="2" fillId="7" borderId="14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2" fillId="3" borderId="149" xfId="0" applyFont="1" applyFill="1" applyBorder="1" applyAlignment="1">
      <alignment horizontal="center" vertical="center" wrapText="1"/>
    </xf>
    <xf numFmtId="0" fontId="3" fillId="3" borderId="14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3" fillId="3" borderId="120" xfId="0" applyFont="1" applyFill="1" applyBorder="1" applyAlignment="1">
      <alignment horizontal="center" vertical="center" wrapText="1"/>
    </xf>
    <xf numFmtId="0" fontId="2" fillId="3" borderId="122" xfId="0" applyFont="1" applyFill="1" applyBorder="1" applyAlignment="1">
      <alignment horizontal="center" vertical="center" wrapText="1"/>
    </xf>
    <xf numFmtId="0" fontId="3" fillId="3" borderId="123" xfId="0" applyFont="1" applyFill="1" applyBorder="1" applyAlignment="1">
      <alignment horizontal="center" vertical="center" wrapText="1"/>
    </xf>
    <xf numFmtId="0" fontId="3" fillId="3" borderId="121" xfId="0" applyFont="1" applyFill="1" applyBorder="1" applyAlignment="1">
      <alignment horizontal="center" vertical="center" wrapText="1"/>
    </xf>
    <xf numFmtId="0" fontId="3" fillId="3" borderId="122" xfId="0" applyFont="1" applyFill="1" applyBorder="1" applyAlignment="1">
      <alignment horizontal="center" vertical="center" wrapText="1"/>
    </xf>
    <xf numFmtId="0" fontId="3" fillId="3" borderId="122" xfId="0" applyFont="1" applyFill="1" applyBorder="1" applyAlignment="1">
      <alignment horizontal="center" vertical="center"/>
    </xf>
    <xf numFmtId="0" fontId="3" fillId="3" borderId="1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31" xfId="0" applyFont="1" applyFill="1" applyBorder="1" applyAlignment="1">
      <alignment horizontal="center" vertical="center" wrapText="1"/>
    </xf>
    <xf numFmtId="0" fontId="2" fillId="3" borderId="133" xfId="0" applyFont="1" applyFill="1" applyBorder="1" applyAlignment="1">
      <alignment horizontal="center" vertical="center" wrapText="1"/>
    </xf>
    <xf numFmtId="0" fontId="3" fillId="3" borderId="134" xfId="0" applyFont="1" applyFill="1" applyBorder="1" applyAlignment="1">
      <alignment horizontal="center" vertical="center" wrapText="1"/>
    </xf>
    <xf numFmtId="0" fontId="3" fillId="3" borderId="132" xfId="0" applyFont="1" applyFill="1" applyBorder="1" applyAlignment="1">
      <alignment horizontal="center" vertical="center" wrapText="1"/>
    </xf>
    <xf numFmtId="0" fontId="3" fillId="3" borderId="133" xfId="0" applyFont="1" applyFill="1" applyBorder="1" applyAlignment="1">
      <alignment horizontal="center" vertical="center" wrapText="1"/>
    </xf>
    <xf numFmtId="0" fontId="3" fillId="3" borderId="133" xfId="0" applyFont="1" applyFill="1" applyBorder="1" applyAlignment="1">
      <alignment horizontal="center" vertical="center"/>
    </xf>
    <xf numFmtId="0" fontId="3" fillId="3" borderId="13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wrapText="1"/>
    </xf>
    <xf numFmtId="0" fontId="16" fillId="3" borderId="57" xfId="0" applyFont="1" applyFill="1" applyBorder="1" applyAlignment="1">
      <alignment horizontal="center" wrapText="1"/>
    </xf>
    <xf numFmtId="0" fontId="16" fillId="3" borderId="58" xfId="0" applyFont="1" applyFill="1" applyBorder="1" applyAlignment="1">
      <alignment horizontal="center" wrapText="1"/>
    </xf>
    <xf numFmtId="0" fontId="16" fillId="3" borderId="55" xfId="0" applyFont="1" applyFill="1" applyBorder="1" applyAlignment="1">
      <alignment horizont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/>
    </xf>
    <xf numFmtId="0" fontId="3" fillId="3" borderId="119" xfId="0" applyFont="1" applyFill="1" applyBorder="1" applyAlignment="1">
      <alignment horizontal="center" vertical="center" wrapText="1"/>
    </xf>
    <xf numFmtId="0" fontId="3" fillId="3" borderId="11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129" xfId="0" applyFont="1" applyFill="1" applyBorder="1" applyAlignment="1">
      <alignment horizontal="center" vertical="center" wrapText="1"/>
    </xf>
    <xf numFmtId="0" fontId="3" fillId="3" borderId="1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3" fillId="3" borderId="82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/>
    </xf>
    <xf numFmtId="0" fontId="3" fillId="3" borderId="83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/>
    </xf>
    <xf numFmtId="0" fontId="3" fillId="3" borderId="8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1" fillId="3" borderId="14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 vertical="center"/>
    </xf>
    <xf numFmtId="0" fontId="3" fillId="3" borderId="136" xfId="0" applyFont="1" applyFill="1" applyBorder="1" applyAlignment="1">
      <alignment horizontal="center"/>
    </xf>
    <xf numFmtId="0" fontId="3" fillId="3" borderId="138" xfId="0" applyFont="1" applyFill="1" applyBorder="1" applyAlignment="1">
      <alignment horizontal="center" vertical="center" wrapText="1"/>
    </xf>
    <xf numFmtId="0" fontId="3" fillId="3" borderId="139" xfId="0" applyFont="1" applyFill="1" applyBorder="1" applyAlignment="1">
      <alignment horizontal="center" vertical="center" wrapText="1"/>
    </xf>
    <xf numFmtId="0" fontId="3" fillId="3" borderId="140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3" borderId="93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 vertical="center" wrapText="1"/>
    </xf>
    <xf numFmtId="0" fontId="3" fillId="3" borderId="126" xfId="0" applyFont="1" applyFill="1" applyBorder="1" applyAlignment="1">
      <alignment horizontal="center" vertical="center" wrapText="1"/>
    </xf>
    <xf numFmtId="0" fontId="3" fillId="3" borderId="126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center" vertical="center"/>
    </xf>
    <xf numFmtId="0" fontId="3" fillId="3" borderId="127" xfId="0" applyFont="1" applyFill="1" applyBorder="1" applyAlignment="1">
      <alignment horizontal="center" vertical="center"/>
    </xf>
    <xf numFmtId="0" fontId="3" fillId="3" borderId="128" xfId="0" applyFont="1" applyFill="1" applyBorder="1" applyAlignment="1">
      <alignment horizontal="center" vertical="center"/>
    </xf>
    <xf numFmtId="0" fontId="3" fillId="3" borderId="127" xfId="0" applyFont="1" applyFill="1" applyBorder="1" applyAlignment="1">
      <alignment horizontal="center" vertical="center" wrapText="1"/>
    </xf>
    <xf numFmtId="0" fontId="3" fillId="3" borderId="128" xfId="0" applyFont="1" applyFill="1" applyBorder="1" applyAlignment="1">
      <alignment horizontal="center" vertical="center" wrapText="1"/>
    </xf>
    <xf numFmtId="0" fontId="17" fillId="3" borderId="54" xfId="0" applyFont="1" applyFill="1" applyBorder="1"/>
    <xf numFmtId="0" fontId="16" fillId="3" borderId="56" xfId="0" applyFont="1" applyFill="1" applyBorder="1" applyAlignment="1">
      <alignment horizontal="center" wrapText="1"/>
    </xf>
    <xf numFmtId="0" fontId="3" fillId="3" borderId="61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8" fillId="3" borderId="0" xfId="0" applyFont="1" applyFill="1"/>
    <xf numFmtId="0" fontId="6" fillId="3" borderId="0" xfId="0" applyFont="1" applyFill="1" applyAlignment="1">
      <alignment horizontal="left"/>
    </xf>
    <xf numFmtId="0" fontId="3" fillId="3" borderId="151" xfId="0" applyFont="1" applyFill="1" applyBorder="1" applyAlignment="1">
      <alignment horizontal="center" vertical="center" wrapText="1"/>
    </xf>
    <xf numFmtId="0" fontId="3" fillId="3" borderId="150" xfId="0" applyFont="1" applyFill="1" applyBorder="1" applyAlignment="1">
      <alignment horizontal="center" vertical="center" wrapText="1"/>
    </xf>
    <xf numFmtId="0" fontId="2" fillId="3" borderId="154" xfId="0" applyFont="1" applyFill="1" applyBorder="1" applyAlignment="1">
      <alignment horizontal="center" vertical="center" wrapText="1"/>
    </xf>
    <xf numFmtId="0" fontId="3" fillId="3" borderId="155" xfId="0" applyFont="1" applyFill="1" applyBorder="1" applyAlignment="1">
      <alignment horizontal="center" vertical="center" wrapText="1"/>
    </xf>
    <xf numFmtId="0" fontId="2" fillId="7" borderId="166" xfId="0" applyFont="1" applyFill="1" applyBorder="1" applyAlignment="1">
      <alignment horizontal="center" vertical="center" wrapText="1"/>
    </xf>
    <xf numFmtId="0" fontId="2" fillId="3" borderId="159" xfId="0" applyFont="1" applyFill="1" applyBorder="1" applyAlignment="1">
      <alignment horizontal="center" vertical="center" wrapText="1"/>
    </xf>
    <xf numFmtId="0" fontId="3" fillId="3" borderId="162" xfId="0" applyFont="1" applyFill="1" applyBorder="1" applyAlignment="1">
      <alignment horizontal="center" vertical="center" wrapText="1"/>
    </xf>
    <xf numFmtId="0" fontId="3" fillId="7" borderId="158" xfId="0" applyFont="1" applyFill="1" applyBorder="1" applyAlignment="1">
      <alignment horizontal="center" vertical="center" wrapText="1"/>
    </xf>
    <xf numFmtId="0" fontId="3" fillId="7" borderId="160" xfId="0" applyFont="1" applyFill="1" applyBorder="1" applyAlignment="1">
      <alignment horizontal="center" vertical="center" wrapText="1"/>
    </xf>
    <xf numFmtId="0" fontId="3" fillId="3" borderId="167" xfId="0" applyFont="1" applyFill="1" applyBorder="1" applyAlignment="1">
      <alignment horizontal="center" vertical="center" wrapText="1"/>
    </xf>
    <xf numFmtId="0" fontId="3" fillId="3" borderId="168" xfId="0" applyFont="1" applyFill="1" applyBorder="1" applyAlignment="1">
      <alignment horizontal="center" vertical="center" wrapText="1"/>
    </xf>
    <xf numFmtId="0" fontId="3" fillId="3" borderId="158" xfId="0" applyFont="1" applyFill="1" applyBorder="1" applyAlignment="1">
      <alignment horizontal="center" vertical="center" wrapText="1"/>
    </xf>
    <xf numFmtId="0" fontId="3" fillId="3" borderId="161" xfId="0" applyFont="1" applyFill="1" applyBorder="1" applyAlignment="1">
      <alignment horizontal="center" vertical="center" wrapText="1"/>
    </xf>
    <xf numFmtId="0" fontId="3" fillId="3" borderId="164" xfId="0" applyFont="1" applyFill="1" applyBorder="1" applyAlignment="1">
      <alignment horizontal="center" vertical="center" wrapText="1"/>
    </xf>
    <xf numFmtId="0" fontId="3" fillId="7" borderId="166" xfId="0" applyFont="1" applyFill="1" applyBorder="1" applyAlignment="1">
      <alignment horizontal="center"/>
    </xf>
    <xf numFmtId="0" fontId="3" fillId="8" borderId="152" xfId="0" applyFont="1" applyFill="1" applyBorder="1" applyAlignment="1">
      <alignment horizontal="center" vertical="center"/>
    </xf>
    <xf numFmtId="0" fontId="3" fillId="8" borderId="156" xfId="0" applyFont="1" applyFill="1" applyBorder="1" applyAlignment="1">
      <alignment horizontal="center" vertical="center"/>
    </xf>
    <xf numFmtId="0" fontId="3" fillId="8" borderId="156" xfId="0" applyFont="1" applyFill="1" applyBorder="1" applyAlignment="1">
      <alignment horizontal="center"/>
    </xf>
    <xf numFmtId="0" fontId="4" fillId="3" borderId="159" xfId="0" applyFont="1" applyFill="1" applyBorder="1" applyAlignment="1">
      <alignment horizontal="center" vertical="center" textRotation="90" wrapText="1"/>
    </xf>
    <xf numFmtId="0" fontId="3" fillId="3" borderId="156" xfId="0" applyFont="1" applyFill="1" applyBorder="1" applyAlignment="1">
      <alignment horizontal="center" vertical="center" wrapText="1"/>
    </xf>
    <xf numFmtId="0" fontId="3" fillId="3" borderId="157" xfId="0" applyFont="1" applyFill="1" applyBorder="1" applyAlignment="1">
      <alignment horizontal="center" vertical="center" wrapText="1"/>
    </xf>
    <xf numFmtId="0" fontId="4" fillId="3" borderId="152" xfId="0" applyFont="1" applyFill="1" applyBorder="1" applyAlignment="1">
      <alignment horizontal="center" vertical="center" textRotation="90" wrapText="1"/>
    </xf>
    <xf numFmtId="0" fontId="3" fillId="3" borderId="163" xfId="0" applyFont="1" applyFill="1" applyBorder="1" applyAlignment="1">
      <alignment horizontal="center" vertical="center" wrapText="1"/>
    </xf>
    <xf numFmtId="0" fontId="3" fillId="7" borderId="160" xfId="0" applyFont="1" applyFill="1" applyBorder="1" applyAlignment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8" borderId="182" xfId="0" applyFont="1" applyFill="1" applyBorder="1" applyAlignment="1">
      <alignment horizontal="center"/>
    </xf>
    <xf numFmtId="0" fontId="2" fillId="8" borderId="183" xfId="0" applyFont="1" applyFill="1" applyBorder="1" applyAlignment="1">
      <alignment horizontal="center"/>
    </xf>
    <xf numFmtId="0" fontId="2" fillId="8" borderId="184" xfId="0" applyFont="1" applyFill="1" applyBorder="1" applyAlignment="1">
      <alignment horizontal="center"/>
    </xf>
    <xf numFmtId="0" fontId="3" fillId="8" borderId="188" xfId="0" applyFont="1" applyFill="1" applyBorder="1" applyAlignment="1">
      <alignment horizontal="center"/>
    </xf>
    <xf numFmtId="0" fontId="2" fillId="8" borderId="189" xfId="0" applyFont="1" applyFill="1" applyBorder="1" applyAlignment="1">
      <alignment horizontal="center"/>
    </xf>
    <xf numFmtId="0" fontId="2" fillId="8" borderId="190" xfId="0" applyFont="1" applyFill="1" applyBorder="1" applyAlignment="1">
      <alignment horizontal="center"/>
    </xf>
    <xf numFmtId="0" fontId="2" fillId="8" borderId="191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184" xfId="0" applyFont="1" applyFill="1" applyBorder="1" applyAlignment="1">
      <alignment horizontal="center" vertical="center"/>
    </xf>
    <xf numFmtId="0" fontId="3" fillId="8" borderId="159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190" xfId="0" applyFont="1" applyFill="1" applyBorder="1" applyAlignment="1">
      <alignment horizontal="center" vertical="center"/>
    </xf>
    <xf numFmtId="0" fontId="3" fillId="8" borderId="229" xfId="0" applyFont="1" applyFill="1" applyBorder="1" applyAlignment="1">
      <alignment horizontal="center"/>
    </xf>
    <xf numFmtId="0" fontId="2" fillId="8" borderId="230" xfId="0" applyFont="1" applyFill="1" applyBorder="1" applyAlignment="1">
      <alignment horizontal="center"/>
    </xf>
    <xf numFmtId="0" fontId="2" fillId="8" borderId="231" xfId="0" applyFont="1" applyFill="1" applyBorder="1" applyAlignment="1">
      <alignment horizontal="center"/>
    </xf>
    <xf numFmtId="0" fontId="2" fillId="8" borderId="232" xfId="0" applyFont="1" applyFill="1" applyBorder="1" applyAlignment="1">
      <alignment horizontal="center"/>
    </xf>
    <xf numFmtId="0" fontId="3" fillId="7" borderId="238" xfId="0" applyFont="1" applyFill="1" applyBorder="1" applyAlignment="1">
      <alignment horizontal="center" vertical="center"/>
    </xf>
    <xf numFmtId="0" fontId="2" fillId="7" borderId="239" xfId="0" applyFont="1" applyFill="1" applyBorder="1" applyAlignment="1">
      <alignment horizontal="center" vertical="center"/>
    </xf>
    <xf numFmtId="0" fontId="2" fillId="7" borderId="240" xfId="0" applyFont="1" applyFill="1" applyBorder="1" applyAlignment="1">
      <alignment horizontal="center" vertical="center"/>
    </xf>
    <xf numFmtId="0" fontId="2" fillId="7" borderId="241" xfId="0" applyFont="1" applyFill="1" applyBorder="1" applyAlignment="1">
      <alignment horizontal="center" vertical="center"/>
    </xf>
    <xf numFmtId="0" fontId="2" fillId="7" borderId="242" xfId="0" applyFont="1" applyFill="1" applyBorder="1" applyAlignment="1">
      <alignment horizontal="center" vertical="center"/>
    </xf>
    <xf numFmtId="0" fontId="2" fillId="7" borderId="243" xfId="0" applyFont="1" applyFill="1" applyBorder="1" applyAlignment="1">
      <alignment horizontal="center" vertical="center"/>
    </xf>
    <xf numFmtId="0" fontId="2" fillId="7" borderId="244" xfId="0" applyFont="1" applyFill="1" applyBorder="1" applyAlignment="1">
      <alignment horizontal="center" vertical="center"/>
    </xf>
    <xf numFmtId="0" fontId="2" fillId="7" borderId="245" xfId="0" applyFont="1" applyFill="1" applyBorder="1" applyAlignment="1">
      <alignment horizontal="center" vertical="center"/>
    </xf>
    <xf numFmtId="0" fontId="3" fillId="7" borderId="238" xfId="0" applyFont="1" applyFill="1" applyBorder="1" applyAlignment="1">
      <alignment horizontal="center"/>
    </xf>
    <xf numFmtId="0" fontId="2" fillId="7" borderId="239" xfId="0" applyFont="1" applyFill="1" applyBorder="1" applyAlignment="1">
      <alignment horizontal="center"/>
    </xf>
    <xf numFmtId="0" fontId="2" fillId="7" borderId="240" xfId="0" applyFont="1" applyFill="1" applyBorder="1" applyAlignment="1">
      <alignment horizontal="center"/>
    </xf>
    <xf numFmtId="0" fontId="2" fillId="7" borderId="243" xfId="0" applyFont="1" applyFill="1" applyBorder="1" applyAlignment="1">
      <alignment horizontal="center"/>
    </xf>
    <xf numFmtId="0" fontId="2" fillId="7" borderId="244" xfId="0" applyFont="1" applyFill="1" applyBorder="1" applyAlignment="1">
      <alignment horizontal="center"/>
    </xf>
    <xf numFmtId="0" fontId="2" fillId="7" borderId="245" xfId="0" applyFont="1" applyFill="1" applyBorder="1" applyAlignment="1">
      <alignment horizontal="center"/>
    </xf>
    <xf numFmtId="0" fontId="3" fillId="7" borderId="170" xfId="0" applyFont="1" applyFill="1" applyBorder="1" applyAlignment="1">
      <alignment horizontal="center"/>
    </xf>
    <xf numFmtId="0" fontId="2" fillId="7" borderId="14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3" fillId="7" borderId="172" xfId="0" applyFont="1" applyFill="1" applyBorder="1" applyAlignment="1">
      <alignment horizontal="center"/>
    </xf>
    <xf numFmtId="0" fontId="2" fillId="7" borderId="173" xfId="0" applyFont="1" applyFill="1" applyBorder="1" applyAlignment="1">
      <alignment horizontal="center"/>
    </xf>
    <xf numFmtId="0" fontId="2" fillId="7" borderId="174" xfId="0" applyFont="1" applyFill="1" applyBorder="1" applyAlignment="1">
      <alignment horizontal="center"/>
    </xf>
    <xf numFmtId="0" fontId="2" fillId="7" borderId="175" xfId="0" applyFont="1" applyFill="1" applyBorder="1" applyAlignment="1">
      <alignment horizontal="center"/>
    </xf>
    <xf numFmtId="0" fontId="2" fillId="7" borderId="176" xfId="0" applyFont="1" applyFill="1" applyBorder="1" applyAlignment="1">
      <alignment horizontal="center" vertical="center"/>
    </xf>
    <xf numFmtId="0" fontId="2" fillId="7" borderId="177" xfId="0" applyFont="1" applyFill="1" applyBorder="1" applyAlignment="1">
      <alignment horizontal="center"/>
    </xf>
    <xf numFmtId="0" fontId="2" fillId="7" borderId="178" xfId="0" applyFont="1" applyFill="1" applyBorder="1" applyAlignment="1">
      <alignment horizontal="center"/>
    </xf>
    <xf numFmtId="0" fontId="2" fillId="7" borderId="179" xfId="0" applyFont="1" applyFill="1" applyBorder="1" applyAlignment="1">
      <alignment horizontal="center"/>
    </xf>
    <xf numFmtId="0" fontId="3" fillId="3" borderId="152" xfId="0" applyFont="1" applyFill="1" applyBorder="1" applyAlignment="1">
      <alignment horizontal="center" vertical="center" wrapText="1"/>
    </xf>
    <xf numFmtId="0" fontId="2" fillId="7" borderId="241" xfId="0" applyFont="1" applyFill="1" applyBorder="1" applyAlignment="1">
      <alignment horizontal="center"/>
    </xf>
    <xf numFmtId="0" fontId="4" fillId="7" borderId="51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2" fillId="7" borderId="19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193" xfId="0" applyFont="1" applyFill="1" applyBorder="1" applyAlignment="1">
      <alignment horizontal="center"/>
    </xf>
    <xf numFmtId="0" fontId="3" fillId="3" borderId="98" xfId="0" applyFont="1" applyFill="1" applyBorder="1" applyAlignment="1">
      <alignment horizontal="left" vertical="center" wrapText="1"/>
    </xf>
    <xf numFmtId="0" fontId="7" fillId="2" borderId="104" xfId="0" applyFont="1" applyFill="1" applyBorder="1" applyAlignment="1">
      <alignment horizontal="left" vertical="center" wrapText="1"/>
    </xf>
    <xf numFmtId="0" fontId="11" fillId="3" borderId="98" xfId="0" applyFont="1" applyFill="1" applyBorder="1" applyAlignment="1">
      <alignment horizontal="left" vertical="center" wrapText="1"/>
    </xf>
    <xf numFmtId="0" fontId="3" fillId="3" borderId="118" xfId="0" applyFont="1" applyFill="1" applyBorder="1" applyAlignment="1">
      <alignment horizontal="left" vertical="center" wrapText="1"/>
    </xf>
    <xf numFmtId="0" fontId="3" fillId="3" borderId="256" xfId="0" applyFont="1" applyFill="1" applyBorder="1" applyAlignment="1">
      <alignment horizontal="left" vertical="center" wrapText="1"/>
    </xf>
    <xf numFmtId="0" fontId="7" fillId="2" borderId="181" xfId="0" applyFont="1" applyFill="1" applyBorder="1" applyAlignment="1">
      <alignment horizontal="left" vertical="center" wrapText="1"/>
    </xf>
    <xf numFmtId="0" fontId="2" fillId="7" borderId="105" xfId="0" applyFont="1" applyFill="1" applyBorder="1" applyAlignment="1">
      <alignment horizontal="right" vertical="center" wrapText="1"/>
    </xf>
    <xf numFmtId="0" fontId="15" fillId="3" borderId="98" xfId="0" applyFont="1" applyFill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7" fillId="2" borderId="255" xfId="0" applyFont="1" applyFill="1" applyBorder="1" applyAlignment="1">
      <alignment horizontal="left" vertical="center" wrapText="1"/>
    </xf>
    <xf numFmtId="0" fontId="2" fillId="7" borderId="206" xfId="0" applyFont="1" applyFill="1" applyBorder="1" applyAlignment="1">
      <alignment horizontal="right" vertical="center" wrapText="1"/>
    </xf>
    <xf numFmtId="0" fontId="3" fillId="3" borderId="97" xfId="0" applyFont="1" applyFill="1" applyBorder="1" applyAlignment="1">
      <alignment horizontal="left" vertical="center" wrapText="1"/>
    </xf>
    <xf numFmtId="0" fontId="3" fillId="3" borderId="100" xfId="0" applyFont="1" applyFill="1" applyBorder="1" applyAlignment="1">
      <alignment horizontal="left" vertical="center" wrapText="1"/>
    </xf>
    <xf numFmtId="0" fontId="7" fillId="0" borderId="255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260" xfId="0" applyFont="1" applyBorder="1" applyAlignment="1">
      <alignment horizontal="left" vertical="center" wrapText="1"/>
    </xf>
    <xf numFmtId="0" fontId="3" fillId="0" borderId="141" xfId="0" applyFont="1" applyBorder="1" applyAlignment="1">
      <alignment horizontal="left" vertical="center" wrapText="1"/>
    </xf>
    <xf numFmtId="0" fontId="3" fillId="0" borderId="258" xfId="0" applyFont="1" applyBorder="1" applyAlignment="1">
      <alignment horizontal="left" vertical="center" wrapText="1"/>
    </xf>
    <xf numFmtId="0" fontId="3" fillId="0" borderId="259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42" xfId="0" applyFont="1" applyBorder="1" applyAlignment="1">
      <alignment horizontal="left" vertical="center" wrapText="1"/>
    </xf>
    <xf numFmtId="0" fontId="3" fillId="0" borderId="135" xfId="0" applyFont="1" applyBorder="1" applyAlignment="1">
      <alignment horizontal="left" vertical="center" wrapText="1"/>
    </xf>
    <xf numFmtId="0" fontId="2" fillId="8" borderId="181" xfId="0" applyFont="1" applyFill="1" applyBorder="1" applyAlignment="1">
      <alignment horizontal="left" vertical="center" wrapText="1"/>
    </xf>
    <xf numFmtId="0" fontId="2" fillId="8" borderId="98" xfId="0" applyFont="1" applyFill="1" applyBorder="1" applyAlignment="1">
      <alignment horizontal="left" vertical="center" wrapText="1"/>
    </xf>
    <xf numFmtId="0" fontId="4" fillId="3" borderId="261" xfId="0" applyFont="1" applyFill="1" applyBorder="1" applyAlignment="1">
      <alignment horizontal="left" vertical="center" wrapText="1"/>
    </xf>
    <xf numFmtId="0" fontId="13" fillId="3" borderId="98" xfId="0" applyFont="1" applyFill="1" applyBorder="1" applyAlignment="1">
      <alignment horizontal="left" vertical="center" wrapText="1"/>
    </xf>
    <xf numFmtId="0" fontId="16" fillId="3" borderId="98" xfId="0" applyFont="1" applyFill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4" fillId="3" borderId="255" xfId="0" applyFont="1" applyFill="1" applyBorder="1" applyAlignment="1">
      <alignment horizontal="left" vertical="center" wrapText="1"/>
    </xf>
    <xf numFmtId="0" fontId="3" fillId="0" borderId="257" xfId="0" applyFont="1" applyBorder="1" applyAlignment="1">
      <alignment horizontal="left" vertical="center" wrapText="1"/>
    </xf>
    <xf numFmtId="0" fontId="2" fillId="7" borderId="171" xfId="0" applyFont="1" applyFill="1" applyBorder="1" applyAlignment="1">
      <alignment horizontal="left" vertical="center" wrapText="1"/>
    </xf>
    <xf numFmtId="0" fontId="3" fillId="3" borderId="103" xfId="0" applyFont="1" applyFill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2" fillId="8" borderId="228" xfId="0" applyFont="1" applyFill="1" applyBorder="1" applyAlignment="1">
      <alignment horizontal="left" vertical="center" wrapText="1"/>
    </xf>
    <xf numFmtId="0" fontId="2" fillId="7" borderId="255" xfId="0" applyFont="1" applyFill="1" applyBorder="1" applyAlignment="1">
      <alignment horizontal="left" vertical="center" wrapText="1"/>
    </xf>
    <xf numFmtId="0" fontId="2" fillId="7" borderId="228" xfId="0" applyFont="1" applyFill="1" applyBorder="1" applyAlignment="1">
      <alignment horizontal="left" vertical="center" wrapText="1"/>
    </xf>
    <xf numFmtId="0" fontId="2" fillId="7" borderId="103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140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/>
    </xf>
    <xf numFmtId="0" fontId="2" fillId="8" borderId="264" xfId="0" applyFont="1" applyFill="1" applyBorder="1" applyAlignment="1">
      <alignment horizontal="center" vertical="center"/>
    </xf>
    <xf numFmtId="0" fontId="2" fillId="8" borderId="128" xfId="0" applyFont="1" applyFill="1" applyBorder="1" applyAlignment="1">
      <alignment horizontal="center" vertical="center"/>
    </xf>
    <xf numFmtId="0" fontId="2" fillId="8" borderId="265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7" borderId="26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20" xfId="1" applyFont="1" applyBorder="1" applyAlignment="1">
      <alignment horizontal="left" vertical="center" wrapText="1"/>
    </xf>
    <xf numFmtId="0" fontId="3" fillId="0" borderId="268" xfId="1" applyFont="1" applyBorder="1" applyAlignment="1">
      <alignment horizontal="left" vertical="center" wrapText="1"/>
    </xf>
    <xf numFmtId="0" fontId="3" fillId="3" borderId="269" xfId="0" applyFont="1" applyFill="1" applyBorder="1" applyAlignment="1">
      <alignment horizontal="center" vertical="center" wrapText="1"/>
    </xf>
    <xf numFmtId="0" fontId="3" fillId="3" borderId="270" xfId="0" applyFont="1" applyFill="1" applyBorder="1" applyAlignment="1">
      <alignment horizontal="center" vertical="center" wrapText="1"/>
    </xf>
    <xf numFmtId="0" fontId="3" fillId="3" borderId="269" xfId="0" applyFont="1" applyFill="1" applyBorder="1" applyAlignment="1">
      <alignment horizontal="center" vertical="center"/>
    </xf>
    <xf numFmtId="0" fontId="3" fillId="3" borderId="270" xfId="0" applyFont="1" applyFill="1" applyBorder="1" applyAlignment="1">
      <alignment horizontal="center" vertical="center"/>
    </xf>
    <xf numFmtId="0" fontId="3" fillId="3" borderId="271" xfId="0" applyFont="1" applyFill="1" applyBorder="1" applyAlignment="1">
      <alignment horizontal="center" vertical="center"/>
    </xf>
    <xf numFmtId="0" fontId="3" fillId="3" borderId="272" xfId="0" applyFont="1" applyFill="1" applyBorder="1" applyAlignment="1">
      <alignment horizontal="center" vertical="center"/>
    </xf>
    <xf numFmtId="0" fontId="3" fillId="3" borderId="273" xfId="0" applyFont="1" applyFill="1" applyBorder="1" applyAlignment="1">
      <alignment horizontal="center" vertical="center"/>
    </xf>
    <xf numFmtId="0" fontId="3" fillId="3" borderId="27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2" fillId="8" borderId="99" xfId="0" applyFont="1" applyFill="1" applyBorder="1" applyAlignment="1">
      <alignment horizontal="center"/>
    </xf>
    <xf numFmtId="0" fontId="2" fillId="8" borderId="87" xfId="0" applyFont="1" applyFill="1" applyBorder="1" applyAlignment="1">
      <alignment horizontal="center"/>
    </xf>
    <xf numFmtId="0" fontId="2" fillId="8" borderId="224" xfId="0" applyFont="1" applyFill="1" applyBorder="1" applyAlignment="1">
      <alignment horizontal="center" vertical="center"/>
    </xf>
    <xf numFmtId="0" fontId="2" fillId="8" borderId="225" xfId="0" applyFont="1" applyFill="1" applyBorder="1" applyAlignment="1">
      <alignment horizontal="center" vertical="center"/>
    </xf>
    <xf numFmtId="0" fontId="2" fillId="8" borderId="187" xfId="0" applyFont="1" applyFill="1" applyBorder="1" applyAlignment="1">
      <alignment horizontal="center" vertical="center"/>
    </xf>
    <xf numFmtId="0" fontId="2" fillId="8" borderId="219" xfId="0" applyFont="1" applyFill="1" applyBorder="1" applyAlignment="1">
      <alignment horizontal="center"/>
    </xf>
    <xf numFmtId="0" fontId="5" fillId="7" borderId="165" xfId="0" applyFont="1" applyFill="1" applyBorder="1" applyAlignment="1">
      <alignment horizontal="center" vertical="center" textRotation="90" wrapText="1"/>
    </xf>
    <xf numFmtId="0" fontId="5" fillId="7" borderId="154" xfId="0" applyFont="1" applyFill="1" applyBorder="1" applyAlignment="1">
      <alignment horizontal="center" vertical="center" textRotation="90" wrapText="1"/>
    </xf>
    <xf numFmtId="0" fontId="5" fillId="7" borderId="153" xfId="0" applyFont="1" applyFill="1" applyBorder="1" applyAlignment="1">
      <alignment horizontal="center" vertical="center" textRotation="90" wrapText="1"/>
    </xf>
    <xf numFmtId="0" fontId="5" fillId="7" borderId="163" xfId="0" applyFont="1" applyFill="1" applyBorder="1" applyAlignment="1">
      <alignment horizontal="center" vertical="center" textRotation="90" wrapText="1"/>
    </xf>
    <xf numFmtId="0" fontId="5" fillId="7" borderId="169" xfId="0" applyFont="1" applyFill="1" applyBorder="1" applyAlignment="1">
      <alignment horizontal="center" vertical="center" textRotation="90" wrapText="1"/>
    </xf>
    <xf numFmtId="0" fontId="2" fillId="8" borderId="233" xfId="0" applyFont="1" applyFill="1" applyBorder="1" applyAlignment="1">
      <alignment horizontal="center"/>
    </xf>
    <xf numFmtId="0" fontId="2" fillId="8" borderId="234" xfId="0" applyFont="1" applyFill="1" applyBorder="1" applyAlignment="1">
      <alignment horizontal="center"/>
    </xf>
    <xf numFmtId="0" fontId="2" fillId="8" borderId="228" xfId="0" applyFont="1" applyFill="1" applyBorder="1" applyAlignment="1">
      <alignment horizontal="center"/>
    </xf>
    <xf numFmtId="0" fontId="2" fillId="8" borderId="235" xfId="0" applyFont="1" applyFill="1" applyBorder="1" applyAlignment="1">
      <alignment horizontal="center"/>
    </xf>
    <xf numFmtId="0" fontId="2" fillId="8" borderId="226" xfId="0" applyFont="1" applyFill="1" applyBorder="1" applyAlignment="1">
      <alignment horizontal="center" vertical="center"/>
    </xf>
    <xf numFmtId="0" fontId="2" fillId="8" borderId="198" xfId="0" applyFont="1" applyFill="1" applyBorder="1" applyAlignment="1">
      <alignment horizontal="center" vertical="center"/>
    </xf>
    <xf numFmtId="0" fontId="2" fillId="8" borderId="222" xfId="0" applyFont="1" applyFill="1" applyBorder="1" applyAlignment="1">
      <alignment horizontal="center" vertical="center"/>
    </xf>
    <xf numFmtId="0" fontId="2" fillId="8" borderId="207" xfId="0" applyFont="1" applyFill="1" applyBorder="1" applyAlignment="1">
      <alignment horizontal="center" vertical="center"/>
    </xf>
    <xf numFmtId="0" fontId="2" fillId="8" borderId="86" xfId="0" applyFont="1" applyFill="1" applyBorder="1" applyAlignment="1">
      <alignment horizontal="center" vertical="center"/>
    </xf>
    <xf numFmtId="0" fontId="2" fillId="8" borderId="227" xfId="0" applyFont="1" applyFill="1" applyBorder="1" applyAlignment="1">
      <alignment horizontal="center" vertical="center"/>
    </xf>
    <xf numFmtId="0" fontId="2" fillId="8" borderId="206" xfId="0" applyFont="1" applyFill="1" applyBorder="1" applyAlignment="1">
      <alignment horizontal="center" vertical="center"/>
    </xf>
    <xf numFmtId="0" fontId="2" fillId="8" borderId="223" xfId="0" applyFont="1" applyFill="1" applyBorder="1" applyAlignment="1">
      <alignment horizontal="center" vertical="center"/>
    </xf>
    <xf numFmtId="0" fontId="2" fillId="8" borderId="220" xfId="0" applyFont="1" applyFill="1" applyBorder="1" applyAlignment="1">
      <alignment horizontal="center" vertical="center"/>
    </xf>
    <xf numFmtId="0" fontId="2" fillId="8" borderId="221" xfId="0" applyFont="1" applyFill="1" applyBorder="1" applyAlignment="1">
      <alignment horizontal="center" vertical="center"/>
    </xf>
    <xf numFmtId="0" fontId="2" fillId="8" borderId="217" xfId="0" applyFont="1" applyFill="1" applyBorder="1" applyAlignment="1">
      <alignment horizontal="center" vertical="center"/>
    </xf>
    <xf numFmtId="0" fontId="2" fillId="8" borderId="218" xfId="0" applyFont="1" applyFill="1" applyBorder="1" applyAlignment="1">
      <alignment horizontal="center" vertical="center"/>
    </xf>
    <xf numFmtId="0" fontId="2" fillId="8" borderId="214" xfId="0" applyFont="1" applyFill="1" applyBorder="1" applyAlignment="1">
      <alignment horizontal="center" vertical="center"/>
    </xf>
    <xf numFmtId="0" fontId="2" fillId="8" borderId="125" xfId="0" applyFont="1" applyFill="1" applyBorder="1" applyAlignment="1">
      <alignment horizontal="center" vertical="center"/>
    </xf>
    <xf numFmtId="0" fontId="2" fillId="8" borderId="215" xfId="0" applyFont="1" applyFill="1" applyBorder="1" applyAlignment="1">
      <alignment horizontal="center" vertical="center"/>
    </xf>
    <xf numFmtId="0" fontId="2" fillId="8" borderId="12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6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18" fillId="3" borderId="0" xfId="0" applyFont="1" applyFill="1"/>
    <xf numFmtId="0" fontId="6" fillId="3" borderId="0" xfId="0" applyFont="1" applyFill="1" applyAlignment="1">
      <alignment horizontal="left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left" wrapText="1"/>
    </xf>
    <xf numFmtId="0" fontId="4" fillId="7" borderId="1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48" xfId="0" applyFont="1" applyFill="1" applyBorder="1" applyAlignment="1">
      <alignment horizontal="center" vertical="center" textRotation="90" wrapText="1"/>
    </xf>
    <xf numFmtId="0" fontId="4" fillId="7" borderId="43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 textRotation="90"/>
    </xf>
    <xf numFmtId="0" fontId="4" fillId="7" borderId="13" xfId="0" applyFont="1" applyFill="1" applyBorder="1" applyAlignment="1">
      <alignment horizontal="center" vertical="center" textRotation="90"/>
    </xf>
    <xf numFmtId="0" fontId="4" fillId="7" borderId="49" xfId="0" applyFont="1" applyFill="1" applyBorder="1" applyAlignment="1">
      <alignment horizontal="center" vertical="center" textRotation="90"/>
    </xf>
    <xf numFmtId="0" fontId="4" fillId="7" borderId="263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95" xfId="0" applyFont="1" applyFill="1" applyBorder="1" applyAlignment="1">
      <alignment horizontal="left" vertical="center" wrapText="1"/>
    </xf>
    <xf numFmtId="0" fontId="4" fillId="7" borderId="86" xfId="0" applyFont="1" applyFill="1" applyBorder="1" applyAlignment="1">
      <alignment horizontal="left" vertical="center" wrapText="1"/>
    </xf>
    <xf numFmtId="0" fontId="4" fillId="7" borderId="96" xfId="0" applyFont="1" applyFill="1" applyBorder="1" applyAlignment="1">
      <alignment horizontal="left" vertical="center" wrapText="1"/>
    </xf>
    <xf numFmtId="0" fontId="2" fillId="7" borderId="204" xfId="0" applyFont="1" applyFill="1" applyBorder="1" applyAlignment="1">
      <alignment horizontal="center" vertical="center"/>
    </xf>
    <xf numFmtId="0" fontId="2" fillId="7" borderId="205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227" xfId="0" applyFont="1" applyFill="1" applyBorder="1" applyAlignment="1">
      <alignment horizontal="center" vertical="center"/>
    </xf>
    <xf numFmtId="0" fontId="2" fillId="7" borderId="200" xfId="0" applyFont="1" applyFill="1" applyBorder="1" applyAlignment="1">
      <alignment horizontal="center" vertical="center"/>
    </xf>
    <xf numFmtId="0" fontId="2" fillId="7" borderId="19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5" fillId="7" borderId="4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textRotation="90" wrapText="1"/>
    </xf>
    <xf numFmtId="0" fontId="5" fillId="7" borderId="46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/>
    </xf>
    <xf numFmtId="0" fontId="4" fillId="7" borderId="47" xfId="0" applyFont="1" applyFill="1" applyBorder="1" applyAlignment="1">
      <alignment horizontal="center" vertical="center" textRotation="90"/>
    </xf>
    <xf numFmtId="0" fontId="2" fillId="8" borderId="54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114" xfId="0" applyFont="1" applyFill="1" applyBorder="1" applyAlignment="1">
      <alignment horizontal="center" vertical="center"/>
    </xf>
    <xf numFmtId="0" fontId="2" fillId="8" borderId="115" xfId="0" applyFont="1" applyFill="1" applyBorder="1" applyAlignment="1">
      <alignment horizontal="center" vertical="center"/>
    </xf>
    <xf numFmtId="0" fontId="2" fillId="7" borderId="233" xfId="0" applyFont="1" applyFill="1" applyBorder="1" applyAlignment="1">
      <alignment horizontal="center" vertical="center"/>
    </xf>
    <xf numFmtId="0" fontId="2" fillId="7" borderId="249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7" borderId="23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43" xfId="0" applyFont="1" applyFill="1" applyBorder="1" applyAlignment="1">
      <alignment horizontal="center" vertical="center"/>
    </xf>
    <xf numFmtId="0" fontId="2" fillId="7" borderId="234" xfId="0" applyFont="1" applyFill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2" fillId="8" borderId="183" xfId="0" applyFont="1" applyFill="1" applyBorder="1" applyAlignment="1">
      <alignment horizontal="center" vertical="center"/>
    </xf>
    <xf numFmtId="0" fontId="2" fillId="8" borderId="185" xfId="0" applyFont="1" applyFill="1" applyBorder="1" applyAlignment="1">
      <alignment horizontal="center" vertical="center"/>
    </xf>
    <xf numFmtId="0" fontId="2" fillId="8" borderId="193" xfId="0" applyFont="1" applyFill="1" applyBorder="1" applyAlignment="1">
      <alignment horizontal="center"/>
    </xf>
    <xf numFmtId="0" fontId="2" fillId="8" borderId="192" xfId="0" applyFont="1" applyFill="1" applyBorder="1" applyAlignment="1">
      <alignment horizontal="center"/>
    </xf>
    <xf numFmtId="0" fontId="2" fillId="8" borderId="189" xfId="0" applyFont="1" applyFill="1" applyBorder="1" applyAlignment="1">
      <alignment horizontal="center"/>
    </xf>
    <xf numFmtId="0" fontId="2" fillId="7" borderId="74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250" xfId="0" applyFont="1" applyFill="1" applyBorder="1" applyAlignment="1">
      <alignment horizontal="center" vertical="center"/>
    </xf>
    <xf numFmtId="0" fontId="2" fillId="7" borderId="198" xfId="0" applyFont="1" applyFill="1" applyBorder="1" applyAlignment="1">
      <alignment horizontal="center" vertical="center"/>
    </xf>
    <xf numFmtId="0" fontId="2" fillId="7" borderId="230" xfId="0" applyFont="1" applyFill="1" applyBorder="1" applyAlignment="1">
      <alignment horizontal="center"/>
    </xf>
    <xf numFmtId="0" fontId="2" fillId="7" borderId="251" xfId="0" applyFont="1" applyFill="1" applyBorder="1" applyAlignment="1">
      <alignment horizontal="center"/>
    </xf>
    <xf numFmtId="0" fontId="2" fillId="7" borderId="243" xfId="0" applyFont="1" applyFill="1" applyBorder="1" applyAlignment="1">
      <alignment horizontal="center"/>
    </xf>
    <xf numFmtId="0" fontId="2" fillId="8" borderId="113" xfId="0" applyFont="1" applyFill="1" applyBorder="1" applyAlignment="1">
      <alignment horizontal="center" vertical="center"/>
    </xf>
    <xf numFmtId="0" fontId="2" fillId="7" borderId="202" xfId="0" applyFont="1" applyFill="1" applyBorder="1" applyAlignment="1">
      <alignment horizontal="center" vertical="center"/>
    </xf>
    <xf numFmtId="0" fontId="2" fillId="7" borderId="203" xfId="0" applyFont="1" applyFill="1" applyBorder="1" applyAlignment="1">
      <alignment horizontal="center" vertical="center"/>
    </xf>
    <xf numFmtId="0" fontId="2" fillId="7" borderId="226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2" fillId="7" borderId="86" xfId="0" applyFont="1" applyFill="1" applyBorder="1" applyAlignment="1">
      <alignment horizontal="center" vertical="center"/>
    </xf>
    <xf numFmtId="0" fontId="2" fillId="7" borderId="143" xfId="0" applyFont="1" applyFill="1" applyBorder="1" applyAlignment="1">
      <alignment horizontal="center" vertical="center"/>
    </xf>
    <xf numFmtId="0" fontId="2" fillId="7" borderId="144" xfId="0" applyFont="1" applyFill="1" applyBorder="1" applyAlignment="1">
      <alignment horizontal="center" vertical="center"/>
    </xf>
    <xf numFmtId="0" fontId="2" fillId="8" borderId="186" xfId="0" applyFont="1" applyFill="1" applyBorder="1" applyAlignment="1">
      <alignment horizontal="center" vertical="center"/>
    </xf>
    <xf numFmtId="0" fontId="2" fillId="8" borderId="111" xfId="0" applyFont="1" applyFill="1" applyBorder="1" applyAlignment="1">
      <alignment horizontal="center" vertical="center"/>
    </xf>
    <xf numFmtId="0" fontId="2" fillId="8" borderId="116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7" borderId="177" xfId="0" applyFont="1" applyFill="1" applyBorder="1" applyAlignment="1">
      <alignment horizontal="center" vertical="center"/>
    </xf>
    <xf numFmtId="0" fontId="0" fillId="7" borderId="177" xfId="0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80" xfId="0" applyFont="1" applyFill="1" applyBorder="1" applyAlignment="1">
      <alignment horizontal="center" vertical="center"/>
    </xf>
    <xf numFmtId="0" fontId="2" fillId="7" borderId="23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201" xfId="0" applyFont="1" applyFill="1" applyBorder="1" applyAlignment="1">
      <alignment horizontal="center" vertical="center"/>
    </xf>
    <xf numFmtId="0" fontId="2" fillId="7" borderId="23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0" fillId="7" borderId="51" xfId="0" applyFill="1" applyBorder="1" applyAlignment="1">
      <alignment horizontal="center" vertical="center"/>
    </xf>
    <xf numFmtId="0" fontId="2" fillId="7" borderId="210" xfId="0" applyFont="1" applyFill="1" applyBorder="1" applyAlignment="1">
      <alignment horizontal="center" vertical="center"/>
    </xf>
    <xf numFmtId="0" fontId="2" fillId="7" borderId="195" xfId="0" applyFont="1" applyFill="1" applyBorder="1" applyAlignment="1">
      <alignment horizontal="center" vertical="center"/>
    </xf>
    <xf numFmtId="0" fontId="3" fillId="7" borderId="152" xfId="0" applyFont="1" applyFill="1" applyBorder="1" applyAlignment="1">
      <alignment horizontal="center" vertical="center"/>
    </xf>
    <xf numFmtId="0" fontId="2" fillId="7" borderId="194" xfId="0" applyFont="1" applyFill="1" applyBorder="1" applyAlignment="1">
      <alignment horizontal="center" vertical="center"/>
    </xf>
    <xf numFmtId="0" fontId="2" fillId="7" borderId="196" xfId="0" applyFont="1" applyFill="1" applyBorder="1" applyAlignment="1">
      <alignment horizontal="center" vertical="center"/>
    </xf>
    <xf numFmtId="0" fontId="2" fillId="7" borderId="262" xfId="0" applyFont="1" applyFill="1" applyBorder="1" applyAlignment="1">
      <alignment horizontal="center" vertical="center"/>
    </xf>
    <xf numFmtId="0" fontId="2" fillId="7" borderId="199" xfId="0" applyFont="1" applyFill="1" applyBorder="1" applyAlignment="1">
      <alignment horizontal="center" vertical="center"/>
    </xf>
    <xf numFmtId="0" fontId="2" fillId="7" borderId="112" xfId="0" applyFont="1" applyFill="1" applyBorder="1" applyAlignment="1">
      <alignment horizontal="center" vertical="center"/>
    </xf>
    <xf numFmtId="0" fontId="2" fillId="7" borderId="211" xfId="0" applyFont="1" applyFill="1" applyBorder="1" applyAlignment="1">
      <alignment horizontal="center" vertical="center"/>
    </xf>
    <xf numFmtId="0" fontId="2" fillId="7" borderId="212" xfId="0" applyFont="1" applyFill="1" applyBorder="1" applyAlignment="1">
      <alignment horizontal="center" vertical="center"/>
    </xf>
    <xf numFmtId="0" fontId="2" fillId="8" borderId="216" xfId="0" applyFont="1" applyFill="1" applyBorder="1" applyAlignment="1">
      <alignment horizontal="center" vertical="center"/>
    </xf>
    <xf numFmtId="0" fontId="2" fillId="8" borderId="126" xfId="0" applyFont="1" applyFill="1" applyBorder="1" applyAlignment="1">
      <alignment horizontal="center" vertical="center"/>
    </xf>
    <xf numFmtId="0" fontId="2" fillId="7" borderId="252" xfId="0" applyFont="1" applyFill="1" applyBorder="1" applyAlignment="1">
      <alignment horizontal="left" vertical="center" wrapText="1"/>
    </xf>
    <xf numFmtId="0" fontId="2" fillId="7" borderId="25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8" borderId="220" xfId="0" applyFont="1" applyFill="1" applyBorder="1" applyAlignment="1">
      <alignment horizontal="left" vertical="center" wrapText="1"/>
    </xf>
    <xf numFmtId="0" fontId="2" fillId="8" borderId="206" xfId="0" applyFont="1" applyFill="1" applyBorder="1" applyAlignment="1">
      <alignment horizontal="left" vertical="center" wrapText="1"/>
    </xf>
    <xf numFmtId="0" fontId="2" fillId="8" borderId="252" xfId="0" applyFont="1" applyFill="1" applyBorder="1" applyAlignment="1">
      <alignment horizontal="left" vertical="center" wrapText="1"/>
    </xf>
    <xf numFmtId="0" fontId="2" fillId="8" borderId="253" xfId="0" applyFont="1" applyFill="1" applyBorder="1" applyAlignment="1">
      <alignment horizontal="left" vertical="center" wrapText="1"/>
    </xf>
    <xf numFmtId="0" fontId="2" fillId="7" borderId="254" xfId="0" applyFont="1" applyFill="1" applyBorder="1" applyAlignment="1">
      <alignment horizontal="left" vertical="center" wrapText="1"/>
    </xf>
    <xf numFmtId="0" fontId="2" fillId="7" borderId="21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267" xfId="0" applyFont="1" applyFill="1" applyBorder="1" applyAlignment="1">
      <alignment horizontal="center" vertical="center"/>
    </xf>
    <xf numFmtId="0" fontId="2" fillId="7" borderId="246" xfId="0" applyFont="1" applyFill="1" applyBorder="1" applyAlignment="1">
      <alignment horizontal="center" vertical="center"/>
    </xf>
    <xf numFmtId="0" fontId="2" fillId="7" borderId="247" xfId="0" applyFont="1" applyFill="1" applyBorder="1" applyAlignment="1">
      <alignment horizontal="center" vertical="center"/>
    </xf>
    <xf numFmtId="0" fontId="2" fillId="7" borderId="248" xfId="0" applyFont="1" applyFill="1" applyBorder="1" applyAlignment="1">
      <alignment horizontal="center" vertical="center"/>
    </xf>
    <xf numFmtId="0" fontId="3" fillId="7" borderId="208" xfId="0" applyFont="1" applyFill="1" applyBorder="1" applyAlignment="1">
      <alignment horizontal="center" vertical="center"/>
    </xf>
    <xf numFmtId="0" fontId="2" fillId="7" borderId="209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D7AFFF"/>
      <color rgb="FFFBE397"/>
      <color rgb="FF00FF00"/>
      <color rgb="FF66FFFF"/>
      <color rgb="FFFF9900"/>
      <color rgb="FFFF99FF"/>
      <color rgb="FFCCFFFF"/>
      <color rgb="FFEEDDFF"/>
      <color rgb="FFCCFF99"/>
      <color rgb="FFE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55"/>
  <sheetViews>
    <sheetView tabSelected="1" topLeftCell="B8" zoomScaleNormal="100" zoomScaleSheetLayoutView="100" workbookViewId="0">
      <selection activeCell="W98" sqref="W98"/>
    </sheetView>
  </sheetViews>
  <sheetFormatPr defaultColWidth="9.28515625" defaultRowHeight="11.25" x14ac:dyDescent="0.2"/>
  <cols>
    <col min="1" max="1" width="2.28515625" style="2" hidden="1" customWidth="1"/>
    <col min="2" max="2" width="49.5703125" style="3" customWidth="1"/>
    <col min="3" max="3" width="4.7109375" style="2" customWidth="1"/>
    <col min="4" max="7" width="5.42578125" style="2" customWidth="1"/>
    <col min="8" max="14" width="3.7109375" style="2" customWidth="1"/>
    <col min="15" max="26" width="4.28515625" style="2" customWidth="1"/>
    <col min="27" max="51" width="9.28515625" style="23"/>
    <col min="52" max="16384" width="9.28515625" style="2"/>
  </cols>
  <sheetData>
    <row r="1" spans="2:51" ht="12" hidden="1" x14ac:dyDescent="0.2"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2:51" ht="12" hidden="1" customHeight="1" x14ac:dyDescent="0.2">
      <c r="B2" s="490" t="s">
        <v>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spans="2:51" ht="15.75" hidden="1" customHeight="1" x14ac:dyDescent="0.2">
      <c r="B3" s="491" t="s">
        <v>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</row>
    <row r="4" spans="2:51" ht="3" hidden="1" customHeight="1" x14ac:dyDescent="0.2"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</row>
    <row r="5" spans="2:51" ht="13.5" hidden="1" customHeight="1" x14ac:dyDescent="0.2">
      <c r="B5" s="523" t="s">
        <v>2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2:51" ht="4.5" hidden="1" customHeight="1" x14ac:dyDescent="0.2"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</row>
    <row r="7" spans="2:51" ht="13.5" hidden="1" customHeight="1" x14ac:dyDescent="0.2">
      <c r="B7" s="511" t="s">
        <v>3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</row>
    <row r="8" spans="2:51" ht="13.5" customHeight="1" x14ac:dyDescent="0.2">
      <c r="B8" s="486" t="s">
        <v>132</v>
      </c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303"/>
    </row>
    <row r="9" spans="2:51" ht="13.5" customHeight="1" x14ac:dyDescent="0.2">
      <c r="B9" s="488" t="s">
        <v>133</v>
      </c>
      <c r="C9" s="488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303"/>
    </row>
    <row r="10" spans="2:51" ht="4.9000000000000004" customHeight="1" x14ac:dyDescent="0.2">
      <c r="B10" s="305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3"/>
    </row>
    <row r="11" spans="2:51" ht="12" customHeight="1" x14ac:dyDescent="0.2">
      <c r="B11" s="303" t="s">
        <v>168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3"/>
    </row>
    <row r="12" spans="2:51" ht="4.1500000000000004" customHeight="1" thickBot="1" x14ac:dyDescent="0.25"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</row>
    <row r="13" spans="2:51" s="1" customFormat="1" ht="19.149999999999999" customHeight="1" x14ac:dyDescent="0.2">
      <c r="B13" s="514" t="s">
        <v>4</v>
      </c>
      <c r="C13" s="459" t="s">
        <v>149</v>
      </c>
      <c r="D13" s="524" t="s">
        <v>5</v>
      </c>
      <c r="E13" s="525"/>
      <c r="F13" s="501" t="s">
        <v>160</v>
      </c>
      <c r="G13" s="506" t="s">
        <v>6</v>
      </c>
      <c r="H13" s="494" t="s">
        <v>7</v>
      </c>
      <c r="I13" s="509"/>
      <c r="J13" s="495"/>
      <c r="K13" s="495"/>
      <c r="L13" s="495"/>
      <c r="M13" s="495"/>
      <c r="N13" s="504"/>
      <c r="O13" s="494" t="s">
        <v>8</v>
      </c>
      <c r="P13" s="495"/>
      <c r="Q13" s="495"/>
      <c r="R13" s="504"/>
      <c r="S13" s="494" t="s">
        <v>9</v>
      </c>
      <c r="T13" s="495"/>
      <c r="U13" s="495"/>
      <c r="V13" s="504"/>
      <c r="W13" s="494" t="s">
        <v>10</v>
      </c>
      <c r="X13" s="495"/>
      <c r="Y13" s="495"/>
      <c r="Z13" s="496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2:51" s="1" customFormat="1" ht="11.25" customHeight="1" x14ac:dyDescent="0.2">
      <c r="B14" s="515"/>
      <c r="C14" s="460"/>
      <c r="D14" s="526" t="s">
        <v>11</v>
      </c>
      <c r="E14" s="499" t="s">
        <v>12</v>
      </c>
      <c r="F14" s="502"/>
      <c r="G14" s="507"/>
      <c r="H14" s="492" t="s">
        <v>13</v>
      </c>
      <c r="I14" s="484" t="s">
        <v>164</v>
      </c>
      <c r="J14" s="510" t="s">
        <v>14</v>
      </c>
      <c r="K14" s="510"/>
      <c r="L14" s="510" t="s">
        <v>15</v>
      </c>
      <c r="M14" s="510" t="s">
        <v>16</v>
      </c>
      <c r="N14" s="498" t="s">
        <v>17</v>
      </c>
      <c r="O14" s="492" t="s">
        <v>18</v>
      </c>
      <c r="P14" s="493"/>
      <c r="Q14" s="497" t="s">
        <v>19</v>
      </c>
      <c r="R14" s="498"/>
      <c r="S14" s="492" t="s">
        <v>20</v>
      </c>
      <c r="T14" s="493"/>
      <c r="U14" s="497" t="s">
        <v>21</v>
      </c>
      <c r="V14" s="498"/>
      <c r="W14" s="492" t="s">
        <v>22</v>
      </c>
      <c r="X14" s="493"/>
      <c r="Y14" s="497" t="s">
        <v>23</v>
      </c>
      <c r="Z14" s="493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2:51" s="1" customFormat="1" ht="19.899999999999999" customHeight="1" thickBot="1" x14ac:dyDescent="0.25">
      <c r="B15" s="516"/>
      <c r="C15" s="461"/>
      <c r="D15" s="527"/>
      <c r="E15" s="500"/>
      <c r="F15" s="503"/>
      <c r="G15" s="508"/>
      <c r="H15" s="512"/>
      <c r="I15" s="485"/>
      <c r="J15" s="116" t="s">
        <v>24</v>
      </c>
      <c r="K15" s="116" t="s">
        <v>13</v>
      </c>
      <c r="L15" s="513"/>
      <c r="M15" s="513"/>
      <c r="N15" s="505"/>
      <c r="O15" s="115" t="s">
        <v>13</v>
      </c>
      <c r="P15" s="385" t="s">
        <v>163</v>
      </c>
      <c r="Q15" s="119" t="s">
        <v>13</v>
      </c>
      <c r="R15" s="386" t="s">
        <v>163</v>
      </c>
      <c r="S15" s="115" t="s">
        <v>13</v>
      </c>
      <c r="T15" s="385" t="s">
        <v>163</v>
      </c>
      <c r="U15" s="119" t="s">
        <v>13</v>
      </c>
      <c r="V15" s="386" t="s">
        <v>163</v>
      </c>
      <c r="W15" s="115" t="s">
        <v>13</v>
      </c>
      <c r="X15" s="385" t="s">
        <v>163</v>
      </c>
      <c r="Y15" s="119" t="s">
        <v>13</v>
      </c>
      <c r="Z15" s="385" t="s">
        <v>163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2:51" ht="13.15" customHeight="1" x14ac:dyDescent="0.2">
      <c r="B16" s="391" t="s">
        <v>111</v>
      </c>
      <c r="C16" s="308"/>
      <c r="D16" s="220"/>
      <c r="E16" s="223"/>
      <c r="F16" s="198"/>
      <c r="G16" s="201"/>
      <c r="H16" s="198"/>
      <c r="I16" s="200"/>
      <c r="J16" s="228"/>
      <c r="K16" s="228"/>
      <c r="L16" s="229"/>
      <c r="M16" s="228"/>
      <c r="N16" s="201"/>
      <c r="O16" s="198"/>
      <c r="P16" s="199"/>
      <c r="Q16" s="200"/>
      <c r="R16" s="201"/>
      <c r="S16" s="198"/>
      <c r="T16" s="199"/>
      <c r="U16" s="200"/>
      <c r="V16" s="201"/>
      <c r="W16" s="198"/>
      <c r="X16" s="230"/>
      <c r="Y16" s="231"/>
      <c r="Z16" s="230"/>
    </row>
    <row r="17" spans="2:51" s="23" customFormat="1" ht="13.15" customHeight="1" x14ac:dyDescent="0.2">
      <c r="B17" s="401" t="s">
        <v>26</v>
      </c>
      <c r="C17" s="309" t="s">
        <v>150</v>
      </c>
      <c r="D17" s="124" t="s">
        <v>27</v>
      </c>
      <c r="E17" s="232"/>
      <c r="F17" s="124">
        <v>20</v>
      </c>
      <c r="G17" s="232">
        <v>1</v>
      </c>
      <c r="H17" s="124">
        <v>20</v>
      </c>
      <c r="I17" s="427"/>
      <c r="J17" s="233"/>
      <c r="K17" s="233"/>
      <c r="L17" s="234"/>
      <c r="M17" s="233"/>
      <c r="N17" s="232"/>
      <c r="O17" s="124">
        <v>20</v>
      </c>
      <c r="P17" s="125"/>
      <c r="Q17" s="126"/>
      <c r="R17" s="127"/>
      <c r="S17" s="128"/>
      <c r="T17" s="129"/>
      <c r="U17" s="126"/>
      <c r="V17" s="127"/>
      <c r="W17" s="128"/>
      <c r="X17" s="130"/>
      <c r="Y17" s="131"/>
      <c r="Z17" s="130"/>
    </row>
    <row r="18" spans="2:51" s="11" customFormat="1" ht="13.15" customHeight="1" x14ac:dyDescent="0.2">
      <c r="B18" s="390" t="s">
        <v>136</v>
      </c>
      <c r="C18" s="309" t="s">
        <v>150</v>
      </c>
      <c r="D18" s="29" t="s">
        <v>27</v>
      </c>
      <c r="E18" s="30"/>
      <c r="F18" s="29">
        <v>30</v>
      </c>
      <c r="G18" s="30">
        <v>2</v>
      </c>
      <c r="H18" s="29">
        <v>30</v>
      </c>
      <c r="I18" s="139"/>
      <c r="J18" s="235"/>
      <c r="K18" s="235"/>
      <c r="L18" s="31"/>
      <c r="M18" s="235"/>
      <c r="N18" s="30"/>
      <c r="O18" s="29">
        <v>30</v>
      </c>
      <c r="P18" s="132"/>
      <c r="Q18" s="133"/>
      <c r="R18" s="134"/>
      <c r="S18" s="135"/>
      <c r="T18" s="136"/>
      <c r="U18" s="133"/>
      <c r="V18" s="134"/>
      <c r="W18" s="135"/>
      <c r="X18" s="137"/>
      <c r="Y18" s="138"/>
      <c r="Z18" s="13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2:51" s="11" customFormat="1" ht="13.15" customHeight="1" x14ac:dyDescent="0.2">
      <c r="B19" s="390" t="s">
        <v>137</v>
      </c>
      <c r="C19" s="309" t="s">
        <v>150</v>
      </c>
      <c r="D19" s="29" t="s">
        <v>29</v>
      </c>
      <c r="E19" s="30"/>
      <c r="F19" s="29">
        <v>30</v>
      </c>
      <c r="G19" s="30">
        <v>3</v>
      </c>
      <c r="H19" s="29">
        <v>30</v>
      </c>
      <c r="I19" s="139"/>
      <c r="J19" s="235"/>
      <c r="K19" s="235"/>
      <c r="L19" s="31"/>
      <c r="M19" s="235"/>
      <c r="N19" s="30"/>
      <c r="O19" s="29">
        <v>30</v>
      </c>
      <c r="P19" s="132"/>
      <c r="Q19" s="139"/>
      <c r="R19" s="134"/>
      <c r="S19" s="135"/>
      <c r="T19" s="136"/>
      <c r="U19" s="133"/>
      <c r="V19" s="134"/>
      <c r="W19" s="135"/>
      <c r="X19" s="137"/>
      <c r="Y19" s="138"/>
      <c r="Z19" s="13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2:51" s="11" customFormat="1" ht="13.15" customHeight="1" x14ac:dyDescent="0.2">
      <c r="B20" s="390" t="s">
        <v>138</v>
      </c>
      <c r="C20" s="309" t="s">
        <v>150</v>
      </c>
      <c r="D20" s="29" t="s">
        <v>29</v>
      </c>
      <c r="E20" s="30"/>
      <c r="F20" s="29">
        <v>30</v>
      </c>
      <c r="G20" s="30">
        <v>2</v>
      </c>
      <c r="H20" s="29">
        <v>30</v>
      </c>
      <c r="I20" s="139"/>
      <c r="J20" s="235"/>
      <c r="K20" s="235"/>
      <c r="L20" s="31"/>
      <c r="M20" s="235"/>
      <c r="N20" s="30"/>
      <c r="O20" s="29">
        <v>30</v>
      </c>
      <c r="P20" s="132"/>
      <c r="Q20" s="133"/>
      <c r="R20" s="134"/>
      <c r="S20" s="135"/>
      <c r="T20" s="136"/>
      <c r="U20" s="133"/>
      <c r="V20" s="134"/>
      <c r="W20" s="135"/>
      <c r="X20" s="137"/>
      <c r="Y20" s="138"/>
      <c r="Z20" s="13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2:51" s="11" customFormat="1" ht="13.15" customHeight="1" x14ac:dyDescent="0.2">
      <c r="B21" s="390" t="s">
        <v>28</v>
      </c>
      <c r="C21" s="309" t="s">
        <v>150</v>
      </c>
      <c r="D21" s="29" t="s">
        <v>29</v>
      </c>
      <c r="E21" s="30"/>
      <c r="F21" s="29">
        <v>30</v>
      </c>
      <c r="G21" s="30">
        <v>2</v>
      </c>
      <c r="H21" s="29">
        <v>30</v>
      </c>
      <c r="I21" s="139"/>
      <c r="J21" s="235"/>
      <c r="K21" s="235"/>
      <c r="L21" s="31"/>
      <c r="M21" s="235"/>
      <c r="N21" s="30"/>
      <c r="O21" s="139">
        <v>30</v>
      </c>
      <c r="P21" s="140"/>
      <c r="Q21" s="141"/>
      <c r="R21" s="134"/>
      <c r="S21" s="135"/>
      <c r="T21" s="136"/>
      <c r="U21" s="133"/>
      <c r="V21" s="134"/>
      <c r="W21" s="135"/>
      <c r="X21" s="137"/>
      <c r="Y21" s="138"/>
      <c r="Z21" s="13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2:51" s="11" customFormat="1" ht="13.15" customHeight="1" x14ac:dyDescent="0.2">
      <c r="B22" s="390" t="s">
        <v>31</v>
      </c>
      <c r="C22" s="309" t="s">
        <v>150</v>
      </c>
      <c r="D22" s="29" t="s">
        <v>27</v>
      </c>
      <c r="E22" s="30"/>
      <c r="F22" s="29">
        <v>45</v>
      </c>
      <c r="G22" s="30">
        <v>2</v>
      </c>
      <c r="H22" s="29">
        <v>45</v>
      </c>
      <c r="I22" s="139"/>
      <c r="J22" s="235"/>
      <c r="K22" s="235"/>
      <c r="L22" s="31"/>
      <c r="M22" s="235"/>
      <c r="N22" s="30"/>
      <c r="O22" s="29">
        <v>45</v>
      </c>
      <c r="P22" s="132"/>
      <c r="Q22" s="139"/>
      <c r="R22" s="134"/>
      <c r="S22" s="135"/>
      <c r="T22" s="136"/>
      <c r="U22" s="133"/>
      <c r="V22" s="134"/>
      <c r="W22" s="135"/>
      <c r="X22" s="137"/>
      <c r="Y22" s="138"/>
      <c r="Z22" s="13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2:51" s="11" customFormat="1" ht="13.15" customHeight="1" x14ac:dyDescent="0.2">
      <c r="B23" s="390" t="s">
        <v>33</v>
      </c>
      <c r="C23" s="309" t="s">
        <v>150</v>
      </c>
      <c r="D23" s="29" t="s">
        <v>27</v>
      </c>
      <c r="E23" s="30"/>
      <c r="F23" s="33">
        <v>30</v>
      </c>
      <c r="G23" s="32">
        <v>2</v>
      </c>
      <c r="H23" s="33">
        <v>30</v>
      </c>
      <c r="I23" s="35"/>
      <c r="J23" s="31"/>
      <c r="K23" s="31"/>
      <c r="L23" s="31"/>
      <c r="M23" s="31"/>
      <c r="N23" s="32"/>
      <c r="O23" s="33">
        <v>30</v>
      </c>
      <c r="P23" s="34"/>
      <c r="Q23" s="35"/>
      <c r="R23" s="32"/>
      <c r="S23" s="33"/>
      <c r="T23" s="34"/>
      <c r="U23" s="35"/>
      <c r="V23" s="134"/>
      <c r="W23" s="135"/>
      <c r="X23" s="137"/>
      <c r="Y23" s="138"/>
      <c r="Z23" s="13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2:51" s="11" customFormat="1" ht="13.15" customHeight="1" x14ac:dyDescent="0.2">
      <c r="B24" s="390" t="s">
        <v>36</v>
      </c>
      <c r="C24" s="309" t="s">
        <v>150</v>
      </c>
      <c r="D24" s="29" t="s">
        <v>27</v>
      </c>
      <c r="E24" s="30"/>
      <c r="F24" s="29">
        <v>20</v>
      </c>
      <c r="G24" s="30">
        <v>1</v>
      </c>
      <c r="H24" s="29"/>
      <c r="I24" s="139"/>
      <c r="J24" s="235">
        <v>20</v>
      </c>
      <c r="K24" s="235"/>
      <c r="L24" s="31"/>
      <c r="M24" s="235"/>
      <c r="N24" s="30"/>
      <c r="O24" s="29"/>
      <c r="P24" s="132">
        <v>20</v>
      </c>
      <c r="Q24" s="139"/>
      <c r="R24" s="134"/>
      <c r="S24" s="29"/>
      <c r="T24" s="132"/>
      <c r="U24" s="133"/>
      <c r="V24" s="134"/>
      <c r="W24" s="135"/>
      <c r="X24" s="34"/>
      <c r="Y24" s="35"/>
      <c r="Z24" s="3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2:51" s="11" customFormat="1" ht="13.15" customHeight="1" x14ac:dyDescent="0.2">
      <c r="B25" s="390" t="s">
        <v>44</v>
      </c>
      <c r="C25" s="309" t="s">
        <v>150</v>
      </c>
      <c r="D25" s="29" t="s">
        <v>27</v>
      </c>
      <c r="E25" s="30"/>
      <c r="F25" s="33">
        <v>30</v>
      </c>
      <c r="G25" s="32">
        <v>2</v>
      </c>
      <c r="H25" s="33"/>
      <c r="I25" s="35"/>
      <c r="J25" s="31">
        <v>30</v>
      </c>
      <c r="K25" s="31"/>
      <c r="L25" s="31"/>
      <c r="M25" s="31"/>
      <c r="N25" s="32"/>
      <c r="O25" s="35"/>
      <c r="P25" s="34">
        <v>30</v>
      </c>
      <c r="Q25" s="35"/>
      <c r="R25" s="32"/>
      <c r="S25" s="33"/>
      <c r="T25" s="34"/>
      <c r="U25" s="35"/>
      <c r="V25" s="30"/>
      <c r="W25" s="29"/>
      <c r="X25" s="137"/>
      <c r="Y25" s="138"/>
      <c r="Z25" s="13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2:51" s="11" customFormat="1" ht="13.15" customHeight="1" x14ac:dyDescent="0.2">
      <c r="B26" s="390" t="s">
        <v>46</v>
      </c>
      <c r="C26" s="309" t="s">
        <v>150</v>
      </c>
      <c r="D26" s="146" t="s">
        <v>27</v>
      </c>
      <c r="E26" s="145"/>
      <c r="F26" s="142">
        <v>30</v>
      </c>
      <c r="G26" s="44">
        <v>2</v>
      </c>
      <c r="H26" s="142"/>
      <c r="I26" s="144"/>
      <c r="J26" s="43">
        <v>30</v>
      </c>
      <c r="K26" s="43"/>
      <c r="L26" s="43"/>
      <c r="M26" s="43"/>
      <c r="N26" s="44"/>
      <c r="O26" s="142"/>
      <c r="P26" s="143">
        <v>30</v>
      </c>
      <c r="Q26" s="144"/>
      <c r="R26" s="44"/>
      <c r="S26" s="142"/>
      <c r="T26" s="143"/>
      <c r="U26" s="144"/>
      <c r="V26" s="145"/>
      <c r="W26" s="146"/>
      <c r="X26" s="147"/>
      <c r="Y26" s="148"/>
      <c r="Z26" s="14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2:51" s="11" customFormat="1" ht="13.15" customHeight="1" x14ac:dyDescent="0.2">
      <c r="B27" s="390" t="s">
        <v>39</v>
      </c>
      <c r="C27" s="309" t="s">
        <v>150</v>
      </c>
      <c r="D27" s="29" t="s">
        <v>27</v>
      </c>
      <c r="E27" s="30"/>
      <c r="F27" s="33">
        <v>30</v>
      </c>
      <c r="G27" s="32">
        <v>2</v>
      </c>
      <c r="H27" s="33"/>
      <c r="I27" s="35"/>
      <c r="J27" s="31">
        <v>30</v>
      </c>
      <c r="K27" s="31"/>
      <c r="L27" s="31"/>
      <c r="M27" s="31"/>
      <c r="N27" s="32"/>
      <c r="O27" s="33"/>
      <c r="P27" s="34">
        <v>30</v>
      </c>
      <c r="Q27" s="35"/>
      <c r="R27" s="32"/>
      <c r="S27" s="33"/>
      <c r="T27" s="34"/>
      <c r="U27" s="35"/>
      <c r="V27" s="134"/>
      <c r="W27" s="135"/>
      <c r="X27" s="137"/>
      <c r="Y27" s="138"/>
      <c r="Z27" s="13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2:51" s="11" customFormat="1" ht="13.15" customHeight="1" x14ac:dyDescent="0.2">
      <c r="B28" s="390" t="s">
        <v>30</v>
      </c>
      <c r="C28" s="309" t="s">
        <v>150</v>
      </c>
      <c r="D28" s="29"/>
      <c r="E28" s="30" t="s">
        <v>27</v>
      </c>
      <c r="F28" s="29">
        <v>45</v>
      </c>
      <c r="G28" s="30">
        <v>2</v>
      </c>
      <c r="H28" s="29">
        <v>15</v>
      </c>
      <c r="I28" s="139"/>
      <c r="J28" s="235">
        <v>30</v>
      </c>
      <c r="K28" s="235"/>
      <c r="L28" s="31"/>
      <c r="M28" s="235"/>
      <c r="N28" s="30"/>
      <c r="O28" s="29"/>
      <c r="P28" s="132"/>
      <c r="Q28" s="139">
        <v>15</v>
      </c>
      <c r="R28" s="30">
        <v>30</v>
      </c>
      <c r="S28" s="135"/>
      <c r="T28" s="136"/>
      <c r="U28" s="133"/>
      <c r="V28" s="134"/>
      <c r="W28" s="135"/>
      <c r="X28" s="137"/>
      <c r="Y28" s="138"/>
      <c r="Z28" s="13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2:51" s="11" customFormat="1" ht="13.15" customHeight="1" x14ac:dyDescent="0.2">
      <c r="B29" s="390" t="s">
        <v>139</v>
      </c>
      <c r="C29" s="309" t="s">
        <v>150</v>
      </c>
      <c r="D29" s="29"/>
      <c r="E29" s="30" t="s">
        <v>29</v>
      </c>
      <c r="F29" s="29">
        <v>30</v>
      </c>
      <c r="G29" s="30">
        <v>2</v>
      </c>
      <c r="H29" s="29">
        <v>30</v>
      </c>
      <c r="I29" s="139"/>
      <c r="J29" s="235"/>
      <c r="K29" s="235"/>
      <c r="L29" s="31"/>
      <c r="M29" s="235"/>
      <c r="N29" s="30"/>
      <c r="O29" s="29"/>
      <c r="P29" s="132"/>
      <c r="Q29" s="139">
        <v>30</v>
      </c>
      <c r="R29" s="134"/>
      <c r="S29" s="135"/>
      <c r="T29" s="136"/>
      <c r="U29" s="133"/>
      <c r="V29" s="134"/>
      <c r="W29" s="135"/>
      <c r="X29" s="137"/>
      <c r="Y29" s="138"/>
      <c r="Z29" s="13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2:51" s="11" customFormat="1" ht="13.15" customHeight="1" x14ac:dyDescent="0.2">
      <c r="B30" s="390" t="s">
        <v>37</v>
      </c>
      <c r="C30" s="309" t="s">
        <v>150</v>
      </c>
      <c r="D30" s="29"/>
      <c r="E30" s="30" t="s">
        <v>27</v>
      </c>
      <c r="F30" s="33">
        <v>20</v>
      </c>
      <c r="G30" s="32">
        <v>1</v>
      </c>
      <c r="H30" s="33">
        <v>20</v>
      </c>
      <c r="I30" s="35"/>
      <c r="J30" s="31"/>
      <c r="K30" s="31"/>
      <c r="L30" s="31"/>
      <c r="M30" s="31"/>
      <c r="N30" s="32"/>
      <c r="O30" s="33"/>
      <c r="P30" s="34"/>
      <c r="Q30" s="35">
        <v>20</v>
      </c>
      <c r="R30" s="32"/>
      <c r="S30" s="33"/>
      <c r="T30" s="34"/>
      <c r="U30" s="35"/>
      <c r="V30" s="134"/>
      <c r="W30" s="135"/>
      <c r="X30" s="137"/>
      <c r="Y30" s="138"/>
      <c r="Z30" s="13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2:51" ht="13.15" customHeight="1" x14ac:dyDescent="0.2">
      <c r="B31" s="390" t="s">
        <v>34</v>
      </c>
      <c r="C31" s="309" t="s">
        <v>150</v>
      </c>
      <c r="D31" s="29"/>
      <c r="E31" s="30" t="s">
        <v>27</v>
      </c>
      <c r="F31" s="33">
        <v>30</v>
      </c>
      <c r="G31" s="32">
        <v>2</v>
      </c>
      <c r="H31" s="33">
        <v>30</v>
      </c>
      <c r="I31" s="35"/>
      <c r="J31" s="31"/>
      <c r="K31" s="31"/>
      <c r="L31" s="31"/>
      <c r="M31" s="31"/>
      <c r="N31" s="32"/>
      <c r="O31" s="33"/>
      <c r="P31" s="34"/>
      <c r="Q31" s="35">
        <v>30</v>
      </c>
      <c r="R31" s="32"/>
      <c r="S31" s="33"/>
      <c r="T31" s="34"/>
      <c r="U31" s="35"/>
      <c r="V31" s="134"/>
      <c r="W31" s="135"/>
      <c r="X31" s="137"/>
      <c r="Y31" s="138"/>
      <c r="Z31" s="137"/>
    </row>
    <row r="32" spans="2:51" ht="13.15" customHeight="1" x14ac:dyDescent="0.2">
      <c r="B32" s="390" t="s">
        <v>134</v>
      </c>
      <c r="C32" s="309" t="s">
        <v>150</v>
      </c>
      <c r="D32" s="29"/>
      <c r="E32" s="30" t="s">
        <v>27</v>
      </c>
      <c r="F32" s="33">
        <v>20</v>
      </c>
      <c r="G32" s="32">
        <v>1</v>
      </c>
      <c r="H32" s="33">
        <v>20</v>
      </c>
      <c r="I32" s="35"/>
      <c r="J32" s="31"/>
      <c r="K32" s="31"/>
      <c r="L32" s="31"/>
      <c r="M32" s="31"/>
      <c r="N32" s="32"/>
      <c r="O32" s="33"/>
      <c r="P32" s="34"/>
      <c r="Q32" s="35">
        <v>20</v>
      </c>
      <c r="R32" s="32"/>
      <c r="S32" s="33"/>
      <c r="T32" s="34"/>
      <c r="U32" s="35"/>
      <c r="V32" s="134"/>
      <c r="W32" s="135"/>
      <c r="X32" s="137"/>
      <c r="Y32" s="138"/>
      <c r="Z32" s="137"/>
    </row>
    <row r="33" spans="2:51" s="10" customFormat="1" ht="13.15" customHeight="1" x14ac:dyDescent="0.2">
      <c r="B33" s="392" t="s">
        <v>154</v>
      </c>
      <c r="C33" s="309" t="s">
        <v>150</v>
      </c>
      <c r="D33" s="236"/>
      <c r="E33" s="237" t="s">
        <v>27</v>
      </c>
      <c r="F33" s="149">
        <v>15</v>
      </c>
      <c r="G33" s="152">
        <v>1</v>
      </c>
      <c r="H33" s="149">
        <v>15</v>
      </c>
      <c r="I33" s="151"/>
      <c r="J33" s="238"/>
      <c r="K33" s="238"/>
      <c r="L33" s="238"/>
      <c r="M33" s="238"/>
      <c r="N33" s="152"/>
      <c r="O33" s="149"/>
      <c r="P33" s="150"/>
      <c r="Q33" s="151">
        <v>15</v>
      </c>
      <c r="R33" s="152"/>
      <c r="S33" s="149"/>
      <c r="T33" s="150"/>
      <c r="U33" s="151"/>
      <c r="V33" s="153"/>
      <c r="W33" s="154"/>
      <c r="X33" s="155"/>
      <c r="Y33" s="156"/>
      <c r="Z33" s="15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2:51" s="10" customFormat="1" ht="13.15" customHeight="1" x14ac:dyDescent="0.2">
      <c r="B34" s="392" t="s">
        <v>155</v>
      </c>
      <c r="C34" s="309" t="s">
        <v>150</v>
      </c>
      <c r="D34" s="236"/>
      <c r="E34" s="237" t="s">
        <v>27</v>
      </c>
      <c r="F34" s="149">
        <v>15</v>
      </c>
      <c r="G34" s="152">
        <v>1</v>
      </c>
      <c r="H34" s="149"/>
      <c r="I34" s="151"/>
      <c r="J34" s="238">
        <v>15</v>
      </c>
      <c r="K34" s="238"/>
      <c r="L34" s="238"/>
      <c r="M34" s="238"/>
      <c r="N34" s="152"/>
      <c r="O34" s="149"/>
      <c r="P34" s="150"/>
      <c r="Q34" s="151"/>
      <c r="R34" s="152">
        <v>15</v>
      </c>
      <c r="S34" s="149"/>
      <c r="T34" s="150"/>
      <c r="U34" s="151"/>
      <c r="V34" s="153"/>
      <c r="W34" s="154"/>
      <c r="X34" s="155"/>
      <c r="Y34" s="156"/>
      <c r="Z34" s="15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s="10" customFormat="1" ht="13.15" customHeight="1" x14ac:dyDescent="0.2">
      <c r="B35" s="390" t="s">
        <v>43</v>
      </c>
      <c r="C35" s="309" t="s">
        <v>150</v>
      </c>
      <c r="D35" s="29"/>
      <c r="E35" s="30" t="s">
        <v>27</v>
      </c>
      <c r="F35" s="33">
        <v>20</v>
      </c>
      <c r="G35" s="32">
        <v>1</v>
      </c>
      <c r="H35" s="33"/>
      <c r="I35" s="35"/>
      <c r="J35" s="31">
        <v>20</v>
      </c>
      <c r="K35" s="31"/>
      <c r="L35" s="31"/>
      <c r="M35" s="31"/>
      <c r="N35" s="32"/>
      <c r="O35" s="33"/>
      <c r="P35" s="34"/>
      <c r="Q35" s="35"/>
      <c r="R35" s="32">
        <v>20</v>
      </c>
      <c r="S35" s="33"/>
      <c r="T35" s="34"/>
      <c r="U35" s="35"/>
      <c r="V35" s="30"/>
      <c r="W35" s="29"/>
      <c r="X35" s="137"/>
      <c r="Y35" s="138"/>
      <c r="Z35" s="137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s="10" customFormat="1" ht="13.15" customHeight="1" x14ac:dyDescent="0.2">
      <c r="B36" s="390" t="s">
        <v>32</v>
      </c>
      <c r="C36" s="309" t="s">
        <v>150</v>
      </c>
      <c r="D36" s="29" t="s">
        <v>27</v>
      </c>
      <c r="E36" s="30"/>
      <c r="F36" s="33">
        <v>20</v>
      </c>
      <c r="G36" s="32">
        <v>1</v>
      </c>
      <c r="H36" s="33">
        <v>20</v>
      </c>
      <c r="I36" s="35"/>
      <c r="J36" s="31"/>
      <c r="K36" s="31"/>
      <c r="L36" s="31"/>
      <c r="M36" s="31"/>
      <c r="N36" s="32"/>
      <c r="O36" s="33"/>
      <c r="P36" s="34"/>
      <c r="Q36" s="35"/>
      <c r="R36" s="32"/>
      <c r="S36" s="33">
        <v>20</v>
      </c>
      <c r="T36" s="34"/>
      <c r="U36" s="35"/>
      <c r="V36" s="134"/>
      <c r="W36" s="135"/>
      <c r="X36" s="137"/>
      <c r="Y36" s="138"/>
      <c r="Z36" s="137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s="10" customFormat="1" ht="13.15" customHeight="1" x14ac:dyDescent="0.2">
      <c r="B37" s="415" t="s">
        <v>35</v>
      </c>
      <c r="C37" s="309" t="s">
        <v>150</v>
      </c>
      <c r="D37" s="29" t="s">
        <v>27</v>
      </c>
      <c r="E37" s="30"/>
      <c r="F37" s="33">
        <v>20</v>
      </c>
      <c r="G37" s="32">
        <v>1</v>
      </c>
      <c r="H37" s="33">
        <v>20</v>
      </c>
      <c r="I37" s="35"/>
      <c r="J37" s="31"/>
      <c r="K37" s="31"/>
      <c r="L37" s="31"/>
      <c r="M37" s="31"/>
      <c r="N37" s="32"/>
      <c r="O37" s="33"/>
      <c r="P37" s="34"/>
      <c r="Q37" s="35"/>
      <c r="R37" s="32"/>
      <c r="S37" s="33">
        <v>20</v>
      </c>
      <c r="T37" s="34"/>
      <c r="U37" s="35"/>
      <c r="V37" s="134"/>
      <c r="W37" s="135"/>
      <c r="X37" s="137"/>
      <c r="Y37" s="138"/>
      <c r="Z37" s="137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2:51" s="10" customFormat="1" ht="13.15" customHeight="1" x14ac:dyDescent="0.2">
      <c r="B38" s="390" t="s">
        <v>41</v>
      </c>
      <c r="C38" s="309" t="s">
        <v>150</v>
      </c>
      <c r="D38" s="29" t="s">
        <v>27</v>
      </c>
      <c r="E38" s="30"/>
      <c r="F38" s="33">
        <v>30</v>
      </c>
      <c r="G38" s="32">
        <v>2</v>
      </c>
      <c r="H38" s="33">
        <v>30</v>
      </c>
      <c r="I38" s="35"/>
      <c r="J38" s="31"/>
      <c r="K38" s="31"/>
      <c r="L38" s="31"/>
      <c r="M38" s="31"/>
      <c r="N38" s="32"/>
      <c r="O38" s="33"/>
      <c r="P38" s="34"/>
      <c r="Q38" s="35"/>
      <c r="R38" s="32"/>
      <c r="S38" s="33">
        <v>30</v>
      </c>
      <c r="T38" s="34"/>
      <c r="U38" s="35"/>
      <c r="V38" s="134"/>
      <c r="W38" s="135"/>
      <c r="X38" s="137"/>
      <c r="Y38" s="138"/>
      <c r="Z38" s="137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2:51" s="10" customFormat="1" ht="13.15" customHeight="1" x14ac:dyDescent="0.2">
      <c r="B39" s="390" t="s">
        <v>140</v>
      </c>
      <c r="C39" s="309" t="s">
        <v>150</v>
      </c>
      <c r="D39" s="29" t="s">
        <v>27</v>
      </c>
      <c r="E39" s="30"/>
      <c r="F39" s="33">
        <v>30</v>
      </c>
      <c r="G39" s="32">
        <v>2</v>
      </c>
      <c r="H39" s="33">
        <v>30</v>
      </c>
      <c r="I39" s="35"/>
      <c r="J39" s="31"/>
      <c r="K39" s="31"/>
      <c r="L39" s="31"/>
      <c r="M39" s="31"/>
      <c r="N39" s="32"/>
      <c r="O39" s="33"/>
      <c r="P39" s="34"/>
      <c r="Q39" s="35"/>
      <c r="R39" s="32"/>
      <c r="S39" s="33">
        <v>30</v>
      </c>
      <c r="T39" s="34"/>
      <c r="U39" s="35"/>
      <c r="V39" s="30"/>
      <c r="W39" s="29"/>
      <c r="X39" s="137"/>
      <c r="Y39" s="138"/>
      <c r="Z39" s="137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2:51" s="23" customFormat="1" ht="13.15" customHeight="1" x14ac:dyDescent="0.2">
      <c r="B40" s="390" t="s">
        <v>40</v>
      </c>
      <c r="C40" s="309" t="s">
        <v>150</v>
      </c>
      <c r="D40" s="29" t="s">
        <v>27</v>
      </c>
      <c r="E40" s="30"/>
      <c r="F40" s="33">
        <v>20</v>
      </c>
      <c r="G40" s="32">
        <v>1</v>
      </c>
      <c r="H40" s="33">
        <v>20</v>
      </c>
      <c r="I40" s="35"/>
      <c r="J40" s="31"/>
      <c r="K40" s="31"/>
      <c r="L40" s="31"/>
      <c r="M40" s="31"/>
      <c r="N40" s="32"/>
      <c r="O40" s="33"/>
      <c r="P40" s="34"/>
      <c r="Q40" s="35"/>
      <c r="R40" s="32"/>
      <c r="S40" s="33">
        <v>20</v>
      </c>
      <c r="T40" s="34"/>
      <c r="U40" s="35"/>
      <c r="V40" s="134"/>
      <c r="W40" s="135"/>
      <c r="X40" s="137"/>
      <c r="Y40" s="138"/>
      <c r="Z40" s="137"/>
    </row>
    <row r="41" spans="2:51" s="8" customFormat="1" ht="13.15" customHeight="1" x14ac:dyDescent="0.2">
      <c r="B41" s="440" t="s">
        <v>45</v>
      </c>
      <c r="C41" s="309" t="s">
        <v>150</v>
      </c>
      <c r="D41" s="29" t="s">
        <v>27</v>
      </c>
      <c r="E41" s="30"/>
      <c r="F41" s="33">
        <v>30</v>
      </c>
      <c r="G41" s="32">
        <v>2</v>
      </c>
      <c r="H41" s="33">
        <v>15</v>
      </c>
      <c r="I41" s="35"/>
      <c r="J41" s="31">
        <v>15</v>
      </c>
      <c r="K41" s="31"/>
      <c r="L41" s="31"/>
      <c r="M41" s="31"/>
      <c r="N41" s="32"/>
      <c r="O41" s="33"/>
      <c r="P41" s="34"/>
      <c r="Q41" s="35"/>
      <c r="R41" s="32"/>
      <c r="S41" s="29">
        <v>15</v>
      </c>
      <c r="T41" s="34">
        <v>15</v>
      </c>
      <c r="U41" s="35"/>
      <c r="V41" s="30"/>
      <c r="W41" s="29"/>
      <c r="X41" s="34"/>
      <c r="Y41" s="138"/>
      <c r="Z41" s="137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2:51" s="8" customFormat="1" ht="13.15" customHeight="1" x14ac:dyDescent="0.2">
      <c r="B42" s="390" t="s">
        <v>42</v>
      </c>
      <c r="C42" s="309" t="s">
        <v>150</v>
      </c>
      <c r="D42" s="29" t="s">
        <v>27</v>
      </c>
      <c r="E42" s="30"/>
      <c r="F42" s="33">
        <v>20</v>
      </c>
      <c r="G42" s="32">
        <v>1</v>
      </c>
      <c r="H42" s="33"/>
      <c r="I42" s="35"/>
      <c r="J42" s="31">
        <v>20</v>
      </c>
      <c r="K42" s="31"/>
      <c r="L42" s="31"/>
      <c r="M42" s="31"/>
      <c r="N42" s="32"/>
      <c r="O42" s="33"/>
      <c r="P42" s="34"/>
      <c r="Q42" s="35"/>
      <c r="R42" s="32"/>
      <c r="S42" s="33"/>
      <c r="T42" s="34">
        <v>20</v>
      </c>
      <c r="U42" s="35"/>
      <c r="V42" s="30"/>
      <c r="W42" s="29"/>
      <c r="X42" s="137"/>
      <c r="Y42" s="138"/>
      <c r="Z42" s="137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2:51" s="8" customFormat="1" ht="13.15" customHeight="1" x14ac:dyDescent="0.2">
      <c r="B43" s="390" t="s">
        <v>38</v>
      </c>
      <c r="C43" s="309" t="s">
        <v>150</v>
      </c>
      <c r="D43" s="29"/>
      <c r="E43" s="30" t="s">
        <v>27</v>
      </c>
      <c r="F43" s="33">
        <v>20</v>
      </c>
      <c r="G43" s="32">
        <v>1</v>
      </c>
      <c r="H43" s="33">
        <v>20</v>
      </c>
      <c r="I43" s="35"/>
      <c r="J43" s="31"/>
      <c r="K43" s="31"/>
      <c r="L43" s="31"/>
      <c r="M43" s="31"/>
      <c r="N43" s="32"/>
      <c r="O43" s="33"/>
      <c r="P43" s="34"/>
      <c r="Q43" s="35"/>
      <c r="R43" s="32"/>
      <c r="S43" s="33"/>
      <c r="T43" s="34"/>
      <c r="U43" s="35">
        <v>20</v>
      </c>
      <c r="V43" s="134"/>
      <c r="W43" s="135"/>
      <c r="X43" s="137"/>
      <c r="Y43" s="138"/>
      <c r="Z43" s="137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2:51" s="8" customFormat="1" ht="13.15" customHeight="1" x14ac:dyDescent="0.2">
      <c r="B44" s="390" t="s">
        <v>110</v>
      </c>
      <c r="C44" s="309" t="s">
        <v>150</v>
      </c>
      <c r="D44" s="29"/>
      <c r="E44" s="30" t="s">
        <v>29</v>
      </c>
      <c r="F44" s="29">
        <v>30</v>
      </c>
      <c r="G44" s="30">
        <v>2</v>
      </c>
      <c r="H44" s="29">
        <v>30</v>
      </c>
      <c r="I44" s="139"/>
      <c r="J44" s="235"/>
      <c r="K44" s="235"/>
      <c r="L44" s="31"/>
      <c r="M44" s="235"/>
      <c r="N44" s="30"/>
      <c r="O44" s="29"/>
      <c r="P44" s="132"/>
      <c r="Q44" s="139"/>
      <c r="R44" s="134"/>
      <c r="S44" s="135"/>
      <c r="T44" s="136"/>
      <c r="U44" s="139">
        <v>30</v>
      </c>
      <c r="V44" s="30"/>
      <c r="W44" s="29"/>
      <c r="X44" s="137"/>
      <c r="Y44" s="138"/>
      <c r="Z44" s="137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2:51" s="8" customFormat="1" ht="13.15" customHeight="1" x14ac:dyDescent="0.2">
      <c r="B45" s="390" t="s">
        <v>141</v>
      </c>
      <c r="C45" s="309" t="s">
        <v>150</v>
      </c>
      <c r="D45" s="29"/>
      <c r="E45" s="30" t="s">
        <v>27</v>
      </c>
      <c r="F45" s="33">
        <v>30</v>
      </c>
      <c r="G45" s="32">
        <v>2</v>
      </c>
      <c r="H45" s="33">
        <v>30</v>
      </c>
      <c r="I45" s="35"/>
      <c r="J45" s="31"/>
      <c r="K45" s="31"/>
      <c r="L45" s="31"/>
      <c r="M45" s="31"/>
      <c r="N45" s="32"/>
      <c r="O45" s="33"/>
      <c r="P45" s="34"/>
      <c r="Q45" s="35"/>
      <c r="R45" s="32"/>
      <c r="S45" s="33"/>
      <c r="T45" s="34"/>
      <c r="U45" s="35">
        <v>30</v>
      </c>
      <c r="V45" s="30"/>
      <c r="W45" s="29"/>
      <c r="X45" s="137"/>
      <c r="Y45" s="138"/>
      <c r="Z45" s="137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2:51" s="8" customFormat="1" ht="13.15" customHeight="1" x14ac:dyDescent="0.2">
      <c r="B46" s="393" t="s">
        <v>142</v>
      </c>
      <c r="C46" s="309" t="s">
        <v>150</v>
      </c>
      <c r="D46" s="29"/>
      <c r="E46" s="30" t="s">
        <v>29</v>
      </c>
      <c r="F46" s="33">
        <v>30</v>
      </c>
      <c r="G46" s="32">
        <v>2</v>
      </c>
      <c r="H46" s="33">
        <v>30</v>
      </c>
      <c r="I46" s="35"/>
      <c r="J46" s="31"/>
      <c r="K46" s="31"/>
      <c r="L46" s="31"/>
      <c r="M46" s="31"/>
      <c r="N46" s="32"/>
      <c r="O46" s="33"/>
      <c r="P46" s="34"/>
      <c r="Q46" s="35"/>
      <c r="R46" s="32"/>
      <c r="S46" s="33"/>
      <c r="T46" s="34"/>
      <c r="U46" s="35">
        <v>30</v>
      </c>
      <c r="V46" s="30"/>
      <c r="W46" s="29"/>
      <c r="X46" s="137"/>
      <c r="Y46" s="138"/>
      <c r="Z46" s="137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2:51" s="8" customFormat="1" ht="13.15" customHeight="1" x14ac:dyDescent="0.2">
      <c r="B47" s="421" t="s">
        <v>47</v>
      </c>
      <c r="C47" s="309" t="s">
        <v>150</v>
      </c>
      <c r="D47" s="158" t="s">
        <v>27</v>
      </c>
      <c r="E47" s="157"/>
      <c r="F47" s="15">
        <v>20</v>
      </c>
      <c r="G47" s="13">
        <v>1</v>
      </c>
      <c r="H47" s="15">
        <v>20</v>
      </c>
      <c r="I47" s="21"/>
      <c r="J47" s="16"/>
      <c r="K47" s="16"/>
      <c r="L47" s="16"/>
      <c r="M47" s="16"/>
      <c r="N47" s="13"/>
      <c r="O47" s="15"/>
      <c r="P47" s="20"/>
      <c r="Q47" s="21"/>
      <c r="R47" s="13"/>
      <c r="S47" s="15"/>
      <c r="T47" s="20"/>
      <c r="U47" s="21"/>
      <c r="V47" s="157"/>
      <c r="W47" s="158">
        <v>20</v>
      </c>
      <c r="X47" s="159"/>
      <c r="Y47" s="160"/>
      <c r="Z47" s="159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2:51" s="8" customFormat="1" ht="13.15" customHeight="1" thickBot="1" x14ac:dyDescent="0.25">
      <c r="B48" s="394" t="s">
        <v>143</v>
      </c>
      <c r="C48" s="309" t="s">
        <v>150</v>
      </c>
      <c r="D48" s="29" t="s">
        <v>27</v>
      </c>
      <c r="E48" s="30"/>
      <c r="F48" s="33">
        <v>15</v>
      </c>
      <c r="G48" s="32">
        <v>1</v>
      </c>
      <c r="H48" s="33">
        <v>15</v>
      </c>
      <c r="I48" s="35"/>
      <c r="J48" s="31"/>
      <c r="K48" s="31"/>
      <c r="L48" s="31"/>
      <c r="M48" s="31"/>
      <c r="N48" s="32"/>
      <c r="O48" s="33"/>
      <c r="P48" s="34"/>
      <c r="Q48" s="35"/>
      <c r="R48" s="32"/>
      <c r="S48" s="33"/>
      <c r="T48" s="34"/>
      <c r="U48" s="35"/>
      <c r="V48" s="30"/>
      <c r="W48" s="29">
        <v>15</v>
      </c>
      <c r="X48" s="137"/>
      <c r="Y48" s="138"/>
      <c r="Z48" s="137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3" customFormat="1" ht="13.15" customHeight="1" thickBot="1" x14ac:dyDescent="0.25">
      <c r="B49" s="396" t="s">
        <v>113</v>
      </c>
      <c r="C49" s="310"/>
      <c r="D49" s="107"/>
      <c r="E49" s="108"/>
      <c r="F49" s="107">
        <f t="shared" ref="F49:Z49" si="0">SUM(F17:F48)</f>
        <v>835</v>
      </c>
      <c r="G49" s="108">
        <f t="shared" si="0"/>
        <v>51</v>
      </c>
      <c r="H49" s="107">
        <f t="shared" si="0"/>
        <v>625</v>
      </c>
      <c r="I49" s="110">
        <f t="shared" si="0"/>
        <v>0</v>
      </c>
      <c r="J49" s="109">
        <f t="shared" si="0"/>
        <v>210</v>
      </c>
      <c r="K49" s="109">
        <f t="shared" si="0"/>
        <v>0</v>
      </c>
      <c r="L49" s="110">
        <f t="shared" si="0"/>
        <v>0</v>
      </c>
      <c r="M49" s="109">
        <f t="shared" si="0"/>
        <v>0</v>
      </c>
      <c r="N49" s="108">
        <f t="shared" si="0"/>
        <v>0</v>
      </c>
      <c r="O49" s="107">
        <f t="shared" si="0"/>
        <v>215</v>
      </c>
      <c r="P49" s="111">
        <f t="shared" si="0"/>
        <v>110</v>
      </c>
      <c r="Q49" s="112">
        <f t="shared" si="0"/>
        <v>130</v>
      </c>
      <c r="R49" s="108">
        <f t="shared" si="0"/>
        <v>65</v>
      </c>
      <c r="S49" s="107">
        <f t="shared" si="0"/>
        <v>135</v>
      </c>
      <c r="T49" s="111">
        <f t="shared" si="0"/>
        <v>35</v>
      </c>
      <c r="U49" s="112">
        <f t="shared" si="0"/>
        <v>110</v>
      </c>
      <c r="V49" s="108">
        <f t="shared" si="0"/>
        <v>0</v>
      </c>
      <c r="W49" s="107">
        <f t="shared" si="0"/>
        <v>35</v>
      </c>
      <c r="X49" s="113">
        <f t="shared" si="0"/>
        <v>0</v>
      </c>
      <c r="Y49" s="114">
        <f t="shared" si="0"/>
        <v>0</v>
      </c>
      <c r="Z49" s="113">
        <f t="shared" si="0"/>
        <v>0</v>
      </c>
    </row>
    <row r="50" spans="1:51" ht="13.15" customHeight="1" thickTop="1" x14ac:dyDescent="0.2">
      <c r="B50" s="395" t="s">
        <v>112</v>
      </c>
      <c r="C50" s="311"/>
      <c r="D50" s="161"/>
      <c r="E50" s="164"/>
      <c r="F50" s="161"/>
      <c r="G50" s="164"/>
      <c r="H50" s="161"/>
      <c r="I50" s="163"/>
      <c r="J50" s="239"/>
      <c r="K50" s="239"/>
      <c r="L50" s="240"/>
      <c r="M50" s="239"/>
      <c r="N50" s="164"/>
      <c r="O50" s="161"/>
      <c r="P50" s="162"/>
      <c r="Q50" s="163"/>
      <c r="R50" s="164"/>
      <c r="S50" s="161"/>
      <c r="T50" s="162"/>
      <c r="U50" s="163"/>
      <c r="V50" s="164"/>
      <c r="W50" s="161"/>
      <c r="X50" s="165"/>
      <c r="Y50" s="166"/>
      <c r="Z50" s="165"/>
    </row>
    <row r="51" spans="1:51" ht="13.15" customHeight="1" x14ac:dyDescent="0.2">
      <c r="B51" s="390" t="s">
        <v>144</v>
      </c>
      <c r="C51" s="309" t="s">
        <v>150</v>
      </c>
      <c r="D51" s="29" t="s">
        <v>29</v>
      </c>
      <c r="E51" s="30"/>
      <c r="F51" s="29">
        <v>30</v>
      </c>
      <c r="G51" s="30">
        <v>3</v>
      </c>
      <c r="H51" s="29">
        <v>30</v>
      </c>
      <c r="I51" s="139"/>
      <c r="J51" s="235"/>
      <c r="K51" s="235"/>
      <c r="L51" s="31"/>
      <c r="M51" s="235"/>
      <c r="N51" s="30"/>
      <c r="O51" s="29">
        <v>30</v>
      </c>
      <c r="P51" s="136"/>
      <c r="Q51" s="139"/>
      <c r="R51" s="134"/>
      <c r="S51" s="29"/>
      <c r="T51" s="132"/>
      <c r="U51" s="139"/>
      <c r="V51" s="30"/>
      <c r="W51" s="29"/>
      <c r="X51" s="34"/>
      <c r="Y51" s="35"/>
      <c r="Z51" s="34"/>
    </row>
    <row r="52" spans="1:51" ht="13.15" customHeight="1" x14ac:dyDescent="0.2">
      <c r="B52" s="390" t="s">
        <v>49</v>
      </c>
      <c r="C52" s="309" t="s">
        <v>150</v>
      </c>
      <c r="D52" s="29" t="s">
        <v>27</v>
      </c>
      <c r="E52" s="30"/>
      <c r="F52" s="29">
        <v>45</v>
      </c>
      <c r="G52" s="30">
        <v>2</v>
      </c>
      <c r="H52" s="29"/>
      <c r="I52" s="139"/>
      <c r="J52" s="235">
        <v>45</v>
      </c>
      <c r="K52" s="235"/>
      <c r="L52" s="31"/>
      <c r="M52" s="235"/>
      <c r="N52" s="30"/>
      <c r="O52" s="29"/>
      <c r="P52" s="132">
        <v>45</v>
      </c>
      <c r="Q52" s="139"/>
      <c r="R52" s="30"/>
      <c r="S52" s="29"/>
      <c r="T52" s="132"/>
      <c r="U52" s="139"/>
      <c r="V52" s="30"/>
      <c r="W52" s="29"/>
      <c r="X52" s="34"/>
      <c r="Y52" s="35"/>
      <c r="Z52" s="34"/>
    </row>
    <row r="53" spans="1:51" ht="13.15" customHeight="1" x14ac:dyDescent="0.2">
      <c r="B53" s="390" t="s">
        <v>48</v>
      </c>
      <c r="C53" s="309" t="s">
        <v>150</v>
      </c>
      <c r="D53" s="29" t="s">
        <v>27</v>
      </c>
      <c r="E53" s="134"/>
      <c r="F53" s="29">
        <v>25</v>
      </c>
      <c r="G53" s="30">
        <v>1</v>
      </c>
      <c r="H53" s="29"/>
      <c r="I53" s="139"/>
      <c r="J53" s="235"/>
      <c r="K53" s="235">
        <v>25</v>
      </c>
      <c r="L53" s="31"/>
      <c r="M53" s="241"/>
      <c r="N53" s="134"/>
      <c r="O53" s="29"/>
      <c r="P53" s="132">
        <v>25</v>
      </c>
      <c r="Q53" s="133"/>
      <c r="R53" s="134"/>
      <c r="S53" s="135"/>
      <c r="T53" s="136"/>
      <c r="U53" s="133"/>
      <c r="V53" s="134"/>
      <c r="W53" s="135"/>
      <c r="X53" s="34"/>
      <c r="Y53" s="35"/>
      <c r="Z53" s="34"/>
    </row>
    <row r="54" spans="1:51" ht="13.15" customHeight="1" x14ac:dyDescent="0.2">
      <c r="A54" s="8"/>
      <c r="B54" s="397" t="s">
        <v>145</v>
      </c>
      <c r="C54" s="309" t="s">
        <v>150</v>
      </c>
      <c r="D54" s="171"/>
      <c r="E54" s="242" t="s">
        <v>29</v>
      </c>
      <c r="F54" s="167">
        <v>30</v>
      </c>
      <c r="G54" s="170">
        <v>2</v>
      </c>
      <c r="H54" s="167">
        <v>30</v>
      </c>
      <c r="I54" s="169"/>
      <c r="J54" s="243"/>
      <c r="K54" s="243"/>
      <c r="L54" s="243"/>
      <c r="M54" s="243"/>
      <c r="N54" s="170"/>
      <c r="O54" s="167"/>
      <c r="P54" s="168"/>
      <c r="Q54" s="169">
        <v>30</v>
      </c>
      <c r="R54" s="170"/>
      <c r="S54" s="167"/>
      <c r="T54" s="34"/>
      <c r="U54" s="169"/>
      <c r="V54" s="170"/>
      <c r="W54" s="171"/>
      <c r="X54" s="172"/>
      <c r="Y54" s="173"/>
      <c r="Z54" s="17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23" customFormat="1" ht="13.15" customHeight="1" x14ac:dyDescent="0.2">
      <c r="B55" s="390" t="s">
        <v>52</v>
      </c>
      <c r="C55" s="309" t="s">
        <v>150</v>
      </c>
      <c r="D55" s="29"/>
      <c r="E55" s="30" t="s">
        <v>27</v>
      </c>
      <c r="F55" s="29">
        <v>25</v>
      </c>
      <c r="G55" s="30">
        <v>1</v>
      </c>
      <c r="H55" s="29"/>
      <c r="I55" s="139"/>
      <c r="J55" s="235">
        <v>25</v>
      </c>
      <c r="K55" s="235"/>
      <c r="L55" s="31"/>
      <c r="M55" s="235"/>
      <c r="N55" s="30"/>
      <c r="O55" s="29"/>
      <c r="P55" s="136"/>
      <c r="Q55" s="139"/>
      <c r="R55" s="30">
        <v>25</v>
      </c>
      <c r="S55" s="29"/>
      <c r="T55" s="132"/>
      <c r="U55" s="139"/>
      <c r="V55" s="30"/>
      <c r="W55" s="135"/>
      <c r="X55" s="34"/>
      <c r="Y55" s="35"/>
      <c r="Z55" s="34"/>
    </row>
    <row r="56" spans="1:51" s="23" customFormat="1" ht="13.15" customHeight="1" x14ac:dyDescent="0.2">
      <c r="B56" s="390" t="s">
        <v>120</v>
      </c>
      <c r="C56" s="309" t="s">
        <v>150</v>
      </c>
      <c r="D56" s="29" t="s">
        <v>29</v>
      </c>
      <c r="E56" s="30"/>
      <c r="F56" s="29">
        <v>30</v>
      </c>
      <c r="G56" s="30">
        <v>2</v>
      </c>
      <c r="H56" s="29">
        <v>30</v>
      </c>
      <c r="I56" s="139"/>
      <c r="J56" s="235"/>
      <c r="K56" s="235"/>
      <c r="L56" s="31"/>
      <c r="M56" s="235"/>
      <c r="N56" s="30"/>
      <c r="O56" s="29"/>
      <c r="P56" s="136"/>
      <c r="Q56" s="139"/>
      <c r="R56" s="134"/>
      <c r="S56" s="29">
        <v>30</v>
      </c>
      <c r="T56" s="132"/>
      <c r="U56" s="133"/>
      <c r="V56" s="134"/>
      <c r="W56" s="135"/>
      <c r="X56" s="34"/>
      <c r="Y56" s="35"/>
      <c r="Z56" s="34"/>
    </row>
    <row r="57" spans="1:51" s="23" customFormat="1" ht="13.15" customHeight="1" x14ac:dyDescent="0.2">
      <c r="B57" s="390" t="s">
        <v>121</v>
      </c>
      <c r="C57" s="309" t="s">
        <v>150</v>
      </c>
      <c r="D57" s="29" t="s">
        <v>27</v>
      </c>
      <c r="E57" s="30"/>
      <c r="F57" s="29">
        <v>30</v>
      </c>
      <c r="G57" s="30">
        <v>2</v>
      </c>
      <c r="H57" s="29"/>
      <c r="I57" s="139"/>
      <c r="J57" s="235">
        <v>30</v>
      </c>
      <c r="K57" s="235"/>
      <c r="L57" s="31"/>
      <c r="M57" s="235"/>
      <c r="N57" s="30"/>
      <c r="O57" s="29"/>
      <c r="P57" s="136"/>
      <c r="Q57" s="139"/>
      <c r="R57" s="134"/>
      <c r="S57" s="29"/>
      <c r="T57" s="132">
        <v>30</v>
      </c>
      <c r="U57" s="133"/>
      <c r="V57" s="134"/>
      <c r="W57" s="135"/>
      <c r="X57" s="34"/>
      <c r="Y57" s="35"/>
      <c r="Z57" s="34"/>
    </row>
    <row r="58" spans="1:51" s="23" customFormat="1" ht="13.15" customHeight="1" x14ac:dyDescent="0.2">
      <c r="B58" s="390" t="s">
        <v>57</v>
      </c>
      <c r="C58" s="309" t="s">
        <v>150</v>
      </c>
      <c r="D58" s="29" t="s">
        <v>27</v>
      </c>
      <c r="E58" s="30"/>
      <c r="F58" s="29">
        <v>20</v>
      </c>
      <c r="G58" s="30">
        <v>1</v>
      </c>
      <c r="H58" s="29"/>
      <c r="I58" s="139"/>
      <c r="J58" s="235">
        <v>20</v>
      </c>
      <c r="K58" s="235"/>
      <c r="L58" s="31"/>
      <c r="M58" s="235"/>
      <c r="N58" s="30"/>
      <c r="O58" s="29"/>
      <c r="P58" s="136"/>
      <c r="Q58" s="139"/>
      <c r="R58" s="134"/>
      <c r="S58" s="29"/>
      <c r="T58" s="132">
        <v>20</v>
      </c>
      <c r="U58" s="139"/>
      <c r="V58" s="30"/>
      <c r="W58" s="29"/>
      <c r="X58" s="34"/>
      <c r="Y58" s="35"/>
      <c r="Z58" s="34"/>
    </row>
    <row r="59" spans="1:51" s="23" customFormat="1" ht="13.15" customHeight="1" x14ac:dyDescent="0.2">
      <c r="B59" s="390" t="s">
        <v>58</v>
      </c>
      <c r="C59" s="309" t="s">
        <v>150</v>
      </c>
      <c r="D59" s="29"/>
      <c r="E59" s="30" t="s">
        <v>27</v>
      </c>
      <c r="F59" s="29">
        <v>20</v>
      </c>
      <c r="G59" s="30">
        <v>1</v>
      </c>
      <c r="H59" s="29"/>
      <c r="I59" s="139"/>
      <c r="J59" s="235">
        <v>20</v>
      </c>
      <c r="K59" s="235"/>
      <c r="L59" s="31"/>
      <c r="M59" s="235"/>
      <c r="N59" s="30"/>
      <c r="O59" s="29"/>
      <c r="P59" s="136"/>
      <c r="Q59" s="139"/>
      <c r="R59" s="134"/>
      <c r="S59" s="29"/>
      <c r="T59" s="132"/>
      <c r="U59" s="139"/>
      <c r="V59" s="30">
        <v>20</v>
      </c>
      <c r="W59" s="29"/>
      <c r="X59" s="34"/>
      <c r="Y59" s="35"/>
      <c r="Z59" s="34"/>
    </row>
    <row r="60" spans="1:51" s="23" customFormat="1" ht="13.15" customHeight="1" x14ac:dyDescent="0.2">
      <c r="B60" s="390" t="s">
        <v>63</v>
      </c>
      <c r="C60" s="309" t="s">
        <v>150</v>
      </c>
      <c r="D60" s="29" t="s">
        <v>27</v>
      </c>
      <c r="E60" s="30"/>
      <c r="F60" s="29">
        <v>20</v>
      </c>
      <c r="G60" s="30">
        <v>1</v>
      </c>
      <c r="H60" s="29"/>
      <c r="I60" s="139"/>
      <c r="J60" s="235">
        <v>20</v>
      </c>
      <c r="K60" s="235"/>
      <c r="L60" s="31"/>
      <c r="M60" s="235"/>
      <c r="N60" s="30"/>
      <c r="O60" s="29"/>
      <c r="P60" s="136"/>
      <c r="Q60" s="139"/>
      <c r="R60" s="30"/>
      <c r="S60" s="29"/>
      <c r="T60" s="132"/>
      <c r="U60" s="139"/>
      <c r="V60" s="30"/>
      <c r="W60" s="29"/>
      <c r="X60" s="34">
        <v>20</v>
      </c>
      <c r="Y60" s="35"/>
      <c r="Z60" s="34"/>
    </row>
    <row r="61" spans="1:51" s="23" customFormat="1" ht="13.15" customHeight="1" x14ac:dyDescent="0.2">
      <c r="B61" s="390" t="s">
        <v>64</v>
      </c>
      <c r="C61" s="309" t="s">
        <v>150</v>
      </c>
      <c r="D61" s="174"/>
      <c r="E61" s="177" t="s">
        <v>27</v>
      </c>
      <c r="F61" s="174">
        <v>30</v>
      </c>
      <c r="G61" s="177">
        <v>2</v>
      </c>
      <c r="H61" s="174"/>
      <c r="I61" s="176"/>
      <c r="J61" s="244">
        <v>30</v>
      </c>
      <c r="K61" s="244"/>
      <c r="L61" s="245"/>
      <c r="M61" s="244"/>
      <c r="N61" s="177"/>
      <c r="O61" s="174"/>
      <c r="P61" s="175"/>
      <c r="Q61" s="176"/>
      <c r="R61" s="177"/>
      <c r="S61" s="174"/>
      <c r="T61" s="178"/>
      <c r="U61" s="176"/>
      <c r="V61" s="177"/>
      <c r="W61" s="174"/>
      <c r="X61" s="179"/>
      <c r="Y61" s="180"/>
      <c r="Z61" s="179">
        <v>30</v>
      </c>
    </row>
    <row r="62" spans="1:51" ht="13.15" customHeight="1" x14ac:dyDescent="0.2">
      <c r="B62" s="390" t="s">
        <v>55</v>
      </c>
      <c r="C62" s="309" t="s">
        <v>150</v>
      </c>
      <c r="D62" s="29" t="s">
        <v>27</v>
      </c>
      <c r="E62" s="30"/>
      <c r="F62" s="29">
        <v>20</v>
      </c>
      <c r="G62" s="30">
        <v>1</v>
      </c>
      <c r="H62" s="29"/>
      <c r="I62" s="139"/>
      <c r="J62" s="235">
        <v>20</v>
      </c>
      <c r="K62" s="235"/>
      <c r="L62" s="31"/>
      <c r="M62" s="235"/>
      <c r="N62" s="30"/>
      <c r="O62" s="29"/>
      <c r="P62" s="136"/>
      <c r="Q62" s="139"/>
      <c r="R62" s="134"/>
      <c r="S62" s="135"/>
      <c r="T62" s="132">
        <v>20</v>
      </c>
      <c r="U62" s="133"/>
      <c r="V62" s="134"/>
      <c r="W62" s="135"/>
      <c r="X62" s="34"/>
      <c r="Y62" s="35"/>
      <c r="Z62" s="3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15" customHeight="1" x14ac:dyDescent="0.2">
      <c r="B63" s="390" t="s">
        <v>56</v>
      </c>
      <c r="C63" s="309" t="s">
        <v>150</v>
      </c>
      <c r="D63" s="29" t="s">
        <v>27</v>
      </c>
      <c r="E63" s="30"/>
      <c r="F63" s="29">
        <v>20</v>
      </c>
      <c r="G63" s="30">
        <v>1</v>
      </c>
      <c r="H63" s="29"/>
      <c r="I63" s="139"/>
      <c r="J63" s="235">
        <v>20</v>
      </c>
      <c r="K63" s="235"/>
      <c r="L63" s="31"/>
      <c r="M63" s="235"/>
      <c r="N63" s="30"/>
      <c r="O63" s="29"/>
      <c r="P63" s="136"/>
      <c r="Q63" s="139"/>
      <c r="R63" s="134"/>
      <c r="S63" s="29"/>
      <c r="T63" s="132">
        <v>20</v>
      </c>
      <c r="U63" s="139"/>
      <c r="V63" s="30"/>
      <c r="W63" s="29"/>
      <c r="X63" s="34"/>
      <c r="Y63" s="35"/>
      <c r="Z63" s="3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15" customHeight="1" x14ac:dyDescent="0.2">
      <c r="B64" s="390" t="s">
        <v>61</v>
      </c>
      <c r="C64" s="309" t="s">
        <v>150</v>
      </c>
      <c r="D64" s="29" t="s">
        <v>27</v>
      </c>
      <c r="E64" s="30"/>
      <c r="F64" s="29">
        <v>20</v>
      </c>
      <c r="G64" s="30">
        <v>1</v>
      </c>
      <c r="H64" s="29"/>
      <c r="I64" s="139"/>
      <c r="J64" s="235">
        <v>20</v>
      </c>
      <c r="K64" s="235"/>
      <c r="L64" s="31"/>
      <c r="M64" s="235"/>
      <c r="N64" s="30"/>
      <c r="O64" s="29"/>
      <c r="P64" s="136"/>
      <c r="Q64" s="139"/>
      <c r="R64" s="30"/>
      <c r="S64" s="29"/>
      <c r="T64" s="132">
        <v>20</v>
      </c>
      <c r="U64" s="139"/>
      <c r="V64" s="30"/>
      <c r="W64" s="29"/>
      <c r="X64" s="34"/>
      <c r="Y64" s="35"/>
      <c r="Z64" s="3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2:51" s="23" customFormat="1" ht="13.15" customHeight="1" x14ac:dyDescent="0.2">
      <c r="B65" s="390" t="s">
        <v>50</v>
      </c>
      <c r="C65" s="309" t="s">
        <v>150</v>
      </c>
      <c r="D65" s="29"/>
      <c r="E65" s="30" t="s">
        <v>27</v>
      </c>
      <c r="F65" s="29">
        <v>30</v>
      </c>
      <c r="G65" s="30">
        <v>2</v>
      </c>
      <c r="H65" s="29"/>
      <c r="I65" s="139"/>
      <c r="J65" s="235">
        <v>30</v>
      </c>
      <c r="K65" s="235"/>
      <c r="L65" s="31"/>
      <c r="M65" s="235"/>
      <c r="N65" s="30"/>
      <c r="O65" s="29"/>
      <c r="P65" s="136"/>
      <c r="Q65" s="139"/>
      <c r="R65" s="134"/>
      <c r="S65" s="29"/>
      <c r="T65" s="132"/>
      <c r="U65" s="139">
        <v>30</v>
      </c>
      <c r="V65" s="30"/>
      <c r="W65" s="135"/>
      <c r="X65" s="34"/>
      <c r="Y65" s="35"/>
      <c r="Z65" s="34"/>
    </row>
    <row r="66" spans="2:51" ht="13.15" customHeight="1" x14ac:dyDescent="0.2">
      <c r="B66" s="390" t="s">
        <v>67</v>
      </c>
      <c r="C66" s="309" t="s">
        <v>150</v>
      </c>
      <c r="D66" s="46"/>
      <c r="E66" s="30" t="s">
        <v>27</v>
      </c>
      <c r="F66" s="46">
        <v>30</v>
      </c>
      <c r="G66" s="120">
        <v>2</v>
      </c>
      <c r="H66" s="46"/>
      <c r="I66" s="190"/>
      <c r="J66" s="247">
        <v>30</v>
      </c>
      <c r="K66" s="248"/>
      <c r="L66" s="18"/>
      <c r="M66" s="18"/>
      <c r="N66" s="14"/>
      <c r="O66" s="185"/>
      <c r="P66" s="186"/>
      <c r="Q66" s="187"/>
      <c r="R66" s="188"/>
      <c r="S66" s="46"/>
      <c r="T66" s="189"/>
      <c r="U66" s="190"/>
      <c r="V66" s="120">
        <v>30</v>
      </c>
      <c r="W66" s="185"/>
      <c r="X66" s="186"/>
      <c r="Y66" s="187"/>
      <c r="Z66" s="18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13.15" customHeight="1" x14ac:dyDescent="0.2">
      <c r="B67" s="390" t="s">
        <v>51</v>
      </c>
      <c r="C67" s="309" t="s">
        <v>150</v>
      </c>
      <c r="D67" s="181"/>
      <c r="E67" s="30" t="s">
        <v>27</v>
      </c>
      <c r="F67" s="181">
        <v>30</v>
      </c>
      <c r="G67" s="184">
        <v>2</v>
      </c>
      <c r="H67" s="181"/>
      <c r="I67" s="183"/>
      <c r="J67" s="246">
        <v>30</v>
      </c>
      <c r="K67" s="246"/>
      <c r="L67" s="240"/>
      <c r="M67" s="246"/>
      <c r="N67" s="184"/>
      <c r="O67" s="181"/>
      <c r="P67" s="182"/>
      <c r="Q67" s="183"/>
      <c r="R67" s="184"/>
      <c r="S67" s="181"/>
      <c r="T67" s="182"/>
      <c r="U67" s="183"/>
      <c r="V67" s="184">
        <v>30</v>
      </c>
      <c r="W67" s="181"/>
      <c r="X67" s="165"/>
      <c r="Y67" s="166"/>
      <c r="Z67" s="16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13.15" customHeight="1" x14ac:dyDescent="0.2">
      <c r="B68" s="390" t="s">
        <v>60</v>
      </c>
      <c r="C68" s="309" t="s">
        <v>150</v>
      </c>
      <c r="D68" s="29" t="s">
        <v>27</v>
      </c>
      <c r="E68" s="30"/>
      <c r="F68" s="29">
        <v>20</v>
      </c>
      <c r="G68" s="30">
        <v>1</v>
      </c>
      <c r="H68" s="29"/>
      <c r="I68" s="139"/>
      <c r="J68" s="235">
        <v>20</v>
      </c>
      <c r="K68" s="235"/>
      <c r="L68" s="31"/>
      <c r="M68" s="235"/>
      <c r="N68" s="30"/>
      <c r="O68" s="29"/>
      <c r="P68" s="136"/>
      <c r="Q68" s="139"/>
      <c r="R68" s="30"/>
      <c r="S68" s="29"/>
      <c r="T68" s="132"/>
      <c r="U68" s="139"/>
      <c r="V68" s="30"/>
      <c r="W68" s="29"/>
      <c r="X68" s="34">
        <v>20</v>
      </c>
      <c r="Y68" s="35"/>
      <c r="Z68" s="3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13.15" customHeight="1" x14ac:dyDescent="0.2">
      <c r="B69" s="390" t="s">
        <v>59</v>
      </c>
      <c r="C69" s="309" t="s">
        <v>150</v>
      </c>
      <c r="D69" s="29" t="s">
        <v>27</v>
      </c>
      <c r="E69" s="30"/>
      <c r="F69" s="29">
        <v>25</v>
      </c>
      <c r="G69" s="30">
        <v>1</v>
      </c>
      <c r="H69" s="29"/>
      <c r="I69" s="139"/>
      <c r="J69" s="235"/>
      <c r="K69" s="235">
        <v>25</v>
      </c>
      <c r="L69" s="31"/>
      <c r="M69" s="235"/>
      <c r="N69" s="30"/>
      <c r="O69" s="29"/>
      <c r="P69" s="136"/>
      <c r="Q69" s="139"/>
      <c r="R69" s="30"/>
      <c r="S69" s="29"/>
      <c r="T69" s="132"/>
      <c r="U69" s="139"/>
      <c r="V69" s="30"/>
      <c r="W69" s="29"/>
      <c r="X69" s="34">
        <v>25</v>
      </c>
      <c r="Y69" s="35"/>
      <c r="Z69" s="3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13.15" customHeight="1" thickBot="1" x14ac:dyDescent="0.25">
      <c r="B70" s="398" t="s">
        <v>62</v>
      </c>
      <c r="C70" s="312" t="s">
        <v>150</v>
      </c>
      <c r="D70" s="191"/>
      <c r="E70" s="194" t="s">
        <v>27</v>
      </c>
      <c r="F70" s="191">
        <v>20</v>
      </c>
      <c r="G70" s="194">
        <v>1</v>
      </c>
      <c r="H70" s="191"/>
      <c r="I70" s="193"/>
      <c r="J70" s="249">
        <v>20</v>
      </c>
      <c r="K70" s="249"/>
      <c r="L70" s="250"/>
      <c r="M70" s="249"/>
      <c r="N70" s="194"/>
      <c r="O70" s="191"/>
      <c r="P70" s="192"/>
      <c r="Q70" s="193"/>
      <c r="R70" s="194"/>
      <c r="S70" s="191"/>
      <c r="T70" s="195"/>
      <c r="U70" s="193"/>
      <c r="V70" s="194"/>
      <c r="W70" s="191"/>
      <c r="X70" s="196"/>
      <c r="Y70" s="197"/>
      <c r="Z70" s="196">
        <v>20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2:51" s="5" customFormat="1" ht="13.15" customHeight="1" thickBot="1" x14ac:dyDescent="0.25">
      <c r="B71" s="400" t="s">
        <v>114</v>
      </c>
      <c r="C71" s="313"/>
      <c r="D71" s="77"/>
      <c r="E71" s="78"/>
      <c r="F71" s="77">
        <f t="shared" ref="F71:Y71" si="1">SUM(F51:F70)</f>
        <v>520</v>
      </c>
      <c r="G71" s="78">
        <f t="shared" si="1"/>
        <v>30</v>
      </c>
      <c r="H71" s="77">
        <f t="shared" si="1"/>
        <v>90</v>
      </c>
      <c r="I71" s="79">
        <f t="shared" si="1"/>
        <v>0</v>
      </c>
      <c r="J71" s="79">
        <f t="shared" si="1"/>
        <v>380</v>
      </c>
      <c r="K71" s="79">
        <f t="shared" si="1"/>
        <v>50</v>
      </c>
      <c r="L71" s="79">
        <f t="shared" si="1"/>
        <v>0</v>
      </c>
      <c r="M71" s="79">
        <f t="shared" si="1"/>
        <v>0</v>
      </c>
      <c r="N71" s="78">
        <f t="shared" si="1"/>
        <v>0</v>
      </c>
      <c r="O71" s="77">
        <f t="shared" si="1"/>
        <v>30</v>
      </c>
      <c r="P71" s="80">
        <f t="shared" si="1"/>
        <v>70</v>
      </c>
      <c r="Q71" s="81">
        <f t="shared" si="1"/>
        <v>30</v>
      </c>
      <c r="R71" s="78">
        <f t="shared" si="1"/>
        <v>25</v>
      </c>
      <c r="S71" s="77">
        <f t="shared" si="1"/>
        <v>30</v>
      </c>
      <c r="T71" s="80">
        <f t="shared" si="1"/>
        <v>110</v>
      </c>
      <c r="U71" s="81">
        <f t="shared" si="1"/>
        <v>30</v>
      </c>
      <c r="V71" s="78">
        <f t="shared" si="1"/>
        <v>80</v>
      </c>
      <c r="W71" s="77">
        <f t="shared" si="1"/>
        <v>0</v>
      </c>
      <c r="X71" s="82">
        <f t="shared" si="1"/>
        <v>65</v>
      </c>
      <c r="Y71" s="83">
        <f t="shared" si="1"/>
        <v>0</v>
      </c>
      <c r="Z71" s="82">
        <f>SUM(Z50:Z70)</f>
        <v>50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2:51" s="4" customFormat="1" ht="13.15" customHeight="1" thickTop="1" x14ac:dyDescent="0.2">
      <c r="B72" s="399" t="s">
        <v>116</v>
      </c>
      <c r="C72" s="308"/>
      <c r="D72" s="198"/>
      <c r="E72" s="201"/>
      <c r="F72" s="198"/>
      <c r="G72" s="201"/>
      <c r="H72" s="198"/>
      <c r="I72" s="200"/>
      <c r="J72" s="228"/>
      <c r="K72" s="228"/>
      <c r="L72" s="19"/>
      <c r="M72" s="19"/>
      <c r="N72" s="17"/>
      <c r="O72" s="198"/>
      <c r="P72" s="199"/>
      <c r="Q72" s="200"/>
      <c r="R72" s="201"/>
      <c r="S72" s="198"/>
      <c r="T72" s="199"/>
      <c r="U72" s="200"/>
      <c r="V72" s="201"/>
      <c r="W72" s="198"/>
      <c r="X72" s="199"/>
      <c r="Y72" s="200"/>
      <c r="Z72" s="199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2:51" s="4" customFormat="1" ht="13.15" customHeight="1" x14ac:dyDescent="0.2">
      <c r="B73" s="401" t="s">
        <v>146</v>
      </c>
      <c r="C73" s="309" t="s">
        <v>150</v>
      </c>
      <c r="D73" s="29"/>
      <c r="E73" s="30" t="s">
        <v>27</v>
      </c>
      <c r="F73" s="29">
        <v>30</v>
      </c>
      <c r="G73" s="30">
        <v>3</v>
      </c>
      <c r="H73" s="29">
        <v>30</v>
      </c>
      <c r="I73" s="139"/>
      <c r="J73" s="235"/>
      <c r="K73" s="235"/>
      <c r="L73" s="31"/>
      <c r="M73" s="235"/>
      <c r="N73" s="30"/>
      <c r="O73" s="29"/>
      <c r="P73" s="136"/>
      <c r="Q73" s="139">
        <v>30</v>
      </c>
      <c r="R73" s="134"/>
      <c r="S73" s="29"/>
      <c r="T73" s="132"/>
      <c r="U73" s="139"/>
      <c r="V73" s="30"/>
      <c r="W73" s="29"/>
      <c r="X73" s="34"/>
      <c r="Y73" s="35"/>
      <c r="Z73" s="34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2:51" s="4" customFormat="1" ht="13.15" customHeight="1" x14ac:dyDescent="0.2">
      <c r="B74" s="390" t="s">
        <v>147</v>
      </c>
      <c r="C74" s="309" t="s">
        <v>150</v>
      </c>
      <c r="D74" s="29"/>
      <c r="E74" s="30" t="s">
        <v>27</v>
      </c>
      <c r="F74" s="29">
        <v>20</v>
      </c>
      <c r="G74" s="30">
        <v>2</v>
      </c>
      <c r="H74" s="29">
        <v>20</v>
      </c>
      <c r="I74" s="139"/>
      <c r="J74" s="235"/>
      <c r="K74" s="235"/>
      <c r="L74" s="31"/>
      <c r="M74" s="235"/>
      <c r="N74" s="30"/>
      <c r="O74" s="29"/>
      <c r="P74" s="136"/>
      <c r="Q74" s="139">
        <v>20</v>
      </c>
      <c r="R74" s="134"/>
      <c r="S74" s="29"/>
      <c r="T74" s="132"/>
      <c r="U74" s="139"/>
      <c r="V74" s="30"/>
      <c r="W74" s="29"/>
      <c r="X74" s="34"/>
      <c r="Y74" s="35"/>
      <c r="Z74" s="34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2:51" s="4" customFormat="1" ht="13.15" customHeight="1" x14ac:dyDescent="0.2">
      <c r="B75" s="390" t="s">
        <v>53</v>
      </c>
      <c r="C75" s="309" t="s">
        <v>150</v>
      </c>
      <c r="D75" s="29" t="s">
        <v>27</v>
      </c>
      <c r="E75" s="30"/>
      <c r="F75" s="29">
        <v>45</v>
      </c>
      <c r="G75" s="30">
        <v>2</v>
      </c>
      <c r="H75" s="29">
        <v>15</v>
      </c>
      <c r="I75" s="139"/>
      <c r="J75" s="235">
        <v>30</v>
      </c>
      <c r="K75" s="235"/>
      <c r="L75" s="31"/>
      <c r="M75" s="235"/>
      <c r="N75" s="30"/>
      <c r="O75" s="29"/>
      <c r="P75" s="136"/>
      <c r="Q75" s="139"/>
      <c r="R75" s="134"/>
      <c r="S75" s="29">
        <v>15</v>
      </c>
      <c r="T75" s="132">
        <v>30</v>
      </c>
      <c r="U75" s="139"/>
      <c r="V75" s="30"/>
      <c r="W75" s="135"/>
      <c r="X75" s="34"/>
      <c r="Y75" s="35"/>
      <c r="Z75" s="34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2:51" s="4" customFormat="1" ht="13.15" customHeight="1" x14ac:dyDescent="0.2">
      <c r="B76" s="390" t="s">
        <v>66</v>
      </c>
      <c r="C76" s="309" t="s">
        <v>150</v>
      </c>
      <c r="D76" s="46" t="s">
        <v>27</v>
      </c>
      <c r="E76" s="120"/>
      <c r="F76" s="46">
        <v>30</v>
      </c>
      <c r="G76" s="120">
        <v>2</v>
      </c>
      <c r="H76" s="46"/>
      <c r="I76" s="190"/>
      <c r="J76" s="247">
        <v>30</v>
      </c>
      <c r="K76" s="248"/>
      <c r="L76" s="18"/>
      <c r="M76" s="18"/>
      <c r="N76" s="14"/>
      <c r="O76" s="185"/>
      <c r="P76" s="186"/>
      <c r="Q76" s="190"/>
      <c r="R76" s="120"/>
      <c r="S76" s="46"/>
      <c r="T76" s="189">
        <v>30</v>
      </c>
      <c r="U76" s="190"/>
      <c r="V76" s="120"/>
      <c r="W76" s="185"/>
      <c r="X76" s="186"/>
      <c r="Y76" s="187"/>
      <c r="Z76" s="186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</row>
    <row r="77" spans="2:51" s="4" customFormat="1" ht="13.15" customHeight="1" x14ac:dyDescent="0.2">
      <c r="B77" s="390" t="s">
        <v>68</v>
      </c>
      <c r="C77" s="309" t="s">
        <v>150</v>
      </c>
      <c r="D77" s="46" t="s">
        <v>27</v>
      </c>
      <c r="E77" s="120"/>
      <c r="F77" s="46">
        <v>30</v>
      </c>
      <c r="G77" s="120">
        <v>2</v>
      </c>
      <c r="H77" s="46"/>
      <c r="I77" s="190"/>
      <c r="J77" s="247">
        <v>30</v>
      </c>
      <c r="K77" s="248"/>
      <c r="L77" s="18"/>
      <c r="M77" s="18"/>
      <c r="N77" s="14"/>
      <c r="O77" s="185"/>
      <c r="P77" s="186"/>
      <c r="Q77" s="187"/>
      <c r="R77" s="188"/>
      <c r="S77" s="46"/>
      <c r="T77" s="189">
        <v>30</v>
      </c>
      <c r="U77" s="187"/>
      <c r="V77" s="120"/>
      <c r="W77" s="185"/>
      <c r="X77" s="189"/>
      <c r="Y77" s="187"/>
      <c r="Z77" s="186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</row>
    <row r="78" spans="2:51" s="4" customFormat="1" ht="13.15" customHeight="1" x14ac:dyDescent="0.2">
      <c r="B78" s="390" t="s">
        <v>65</v>
      </c>
      <c r="C78" s="309" t="s">
        <v>150</v>
      </c>
      <c r="D78" s="46"/>
      <c r="E78" s="120" t="s">
        <v>27</v>
      </c>
      <c r="F78" s="46">
        <v>30</v>
      </c>
      <c r="G78" s="120">
        <v>2</v>
      </c>
      <c r="H78" s="46"/>
      <c r="I78" s="190"/>
      <c r="J78" s="247">
        <v>30</v>
      </c>
      <c r="K78" s="248"/>
      <c r="L78" s="18"/>
      <c r="M78" s="18"/>
      <c r="N78" s="14"/>
      <c r="O78" s="185"/>
      <c r="P78" s="186"/>
      <c r="Q78" s="187"/>
      <c r="R78" s="188"/>
      <c r="S78" s="46"/>
      <c r="T78" s="189"/>
      <c r="U78" s="190"/>
      <c r="V78" s="120">
        <v>30</v>
      </c>
      <c r="W78" s="185"/>
      <c r="X78" s="186"/>
      <c r="Y78" s="187"/>
      <c r="Z78" s="186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</row>
    <row r="79" spans="2:51" s="4" customFormat="1" ht="13.15" customHeight="1" x14ac:dyDescent="0.2">
      <c r="B79" s="390" t="s">
        <v>69</v>
      </c>
      <c r="C79" s="309" t="s">
        <v>150</v>
      </c>
      <c r="D79" s="46"/>
      <c r="E79" s="120" t="s">
        <v>27</v>
      </c>
      <c r="F79" s="46">
        <v>30</v>
      </c>
      <c r="G79" s="120">
        <v>2</v>
      </c>
      <c r="H79" s="46"/>
      <c r="I79" s="190"/>
      <c r="J79" s="247">
        <v>30</v>
      </c>
      <c r="K79" s="248"/>
      <c r="L79" s="18"/>
      <c r="M79" s="18"/>
      <c r="N79" s="14"/>
      <c r="O79" s="185"/>
      <c r="P79" s="186"/>
      <c r="Q79" s="187"/>
      <c r="R79" s="188"/>
      <c r="S79" s="46"/>
      <c r="T79" s="189"/>
      <c r="U79" s="187"/>
      <c r="V79" s="120">
        <v>30</v>
      </c>
      <c r="W79" s="185"/>
      <c r="X79" s="189"/>
      <c r="Y79" s="187"/>
      <c r="Z79" s="186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</row>
    <row r="80" spans="2:51" s="4" customFormat="1" ht="13.15" customHeight="1" x14ac:dyDescent="0.2">
      <c r="B80" s="390" t="s">
        <v>99</v>
      </c>
      <c r="C80" s="309" t="s">
        <v>150</v>
      </c>
      <c r="D80" s="46"/>
      <c r="E80" s="120" t="s">
        <v>27</v>
      </c>
      <c r="F80" s="46">
        <v>30</v>
      </c>
      <c r="G80" s="120">
        <v>2</v>
      </c>
      <c r="H80" s="46"/>
      <c r="I80" s="190"/>
      <c r="J80" s="247">
        <v>30</v>
      </c>
      <c r="K80" s="248"/>
      <c r="L80" s="18"/>
      <c r="M80" s="18"/>
      <c r="N80" s="14"/>
      <c r="O80" s="185"/>
      <c r="P80" s="186"/>
      <c r="Q80" s="187"/>
      <c r="R80" s="188"/>
      <c r="S80" s="46"/>
      <c r="T80" s="189"/>
      <c r="U80" s="190"/>
      <c r="V80" s="120">
        <v>30</v>
      </c>
      <c r="W80" s="46"/>
      <c r="X80" s="189"/>
      <c r="Y80" s="187"/>
      <c r="Z80" s="186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</row>
    <row r="81" spans="2:51" s="4" customFormat="1" ht="13.15" customHeight="1" x14ac:dyDescent="0.2">
      <c r="B81" s="390" t="s">
        <v>162</v>
      </c>
      <c r="C81" s="309" t="s">
        <v>150</v>
      </c>
      <c r="D81" s="181" t="s">
        <v>27</v>
      </c>
      <c r="E81" s="184"/>
      <c r="F81" s="181">
        <v>45</v>
      </c>
      <c r="G81" s="184">
        <v>2</v>
      </c>
      <c r="H81" s="181">
        <v>15</v>
      </c>
      <c r="I81" s="183"/>
      <c r="J81" s="246">
        <v>30</v>
      </c>
      <c r="K81" s="246"/>
      <c r="L81" s="240"/>
      <c r="M81" s="246"/>
      <c r="N81" s="184"/>
      <c r="O81" s="181"/>
      <c r="P81" s="162"/>
      <c r="Q81" s="183"/>
      <c r="R81" s="164"/>
      <c r="S81" s="181"/>
      <c r="T81" s="306"/>
      <c r="U81" s="307"/>
      <c r="V81" s="165"/>
      <c r="W81" s="46">
        <v>15</v>
      </c>
      <c r="X81" s="189">
        <v>30</v>
      </c>
      <c r="Y81" s="166"/>
      <c r="Z81" s="165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2:51" s="4" customFormat="1" ht="13.15" customHeight="1" x14ac:dyDescent="0.2">
      <c r="B82" s="390" t="s">
        <v>70</v>
      </c>
      <c r="C82" s="309" t="s">
        <v>150</v>
      </c>
      <c r="D82" s="46" t="s">
        <v>27</v>
      </c>
      <c r="E82" s="120"/>
      <c r="F82" s="46">
        <v>20</v>
      </c>
      <c r="G82" s="120">
        <v>1</v>
      </c>
      <c r="H82" s="46"/>
      <c r="I82" s="190"/>
      <c r="J82" s="247">
        <v>20</v>
      </c>
      <c r="K82" s="248"/>
      <c r="L82" s="18"/>
      <c r="M82" s="18"/>
      <c r="N82" s="14"/>
      <c r="O82" s="185"/>
      <c r="P82" s="186"/>
      <c r="Q82" s="187"/>
      <c r="R82" s="188"/>
      <c r="S82" s="46"/>
      <c r="T82" s="189"/>
      <c r="U82" s="187"/>
      <c r="V82" s="120"/>
      <c r="W82" s="185"/>
      <c r="X82" s="189">
        <v>20</v>
      </c>
      <c r="Y82" s="187"/>
      <c r="Z82" s="186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2:51" s="9" customFormat="1" ht="13.15" customHeight="1" thickBot="1" x14ac:dyDescent="0.25">
      <c r="B83" s="402" t="s">
        <v>54</v>
      </c>
      <c r="C83" s="309" t="s">
        <v>150</v>
      </c>
      <c r="D83" s="29"/>
      <c r="E83" s="30" t="s">
        <v>27</v>
      </c>
      <c r="F83" s="29">
        <v>25</v>
      </c>
      <c r="G83" s="30">
        <v>1</v>
      </c>
      <c r="H83" s="29"/>
      <c r="I83" s="139"/>
      <c r="J83" s="235">
        <v>25</v>
      </c>
      <c r="K83" s="235"/>
      <c r="L83" s="31"/>
      <c r="M83" s="235"/>
      <c r="N83" s="30"/>
      <c r="O83" s="29"/>
      <c r="P83" s="136"/>
      <c r="Q83" s="139"/>
      <c r="R83" s="134"/>
      <c r="S83" s="29"/>
      <c r="T83" s="132"/>
      <c r="U83" s="139"/>
      <c r="V83" s="30"/>
      <c r="W83" s="29"/>
      <c r="X83" s="34"/>
      <c r="Y83" s="35"/>
      <c r="Z83" s="34">
        <v>25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</row>
    <row r="84" spans="2:51" s="4" customFormat="1" ht="13.15" customHeight="1" thickBot="1" x14ac:dyDescent="0.25">
      <c r="B84" s="396" t="s">
        <v>115</v>
      </c>
      <c r="C84" s="314"/>
      <c r="D84" s="84"/>
      <c r="E84" s="85"/>
      <c r="F84" s="84">
        <f t="shared" ref="F84:Z84" si="2">SUM(F73:F83)</f>
        <v>335</v>
      </c>
      <c r="G84" s="85">
        <f t="shared" si="2"/>
        <v>21</v>
      </c>
      <c r="H84" s="86">
        <f t="shared" si="2"/>
        <v>80</v>
      </c>
      <c r="I84" s="88">
        <f t="shared" si="2"/>
        <v>0</v>
      </c>
      <c r="J84" s="88">
        <f t="shared" si="2"/>
        <v>255</v>
      </c>
      <c r="K84" s="88">
        <f t="shared" si="2"/>
        <v>0</v>
      </c>
      <c r="L84" s="88">
        <f t="shared" si="2"/>
        <v>0</v>
      </c>
      <c r="M84" s="88">
        <f t="shared" si="2"/>
        <v>0</v>
      </c>
      <c r="N84" s="85">
        <f t="shared" si="2"/>
        <v>0</v>
      </c>
      <c r="O84" s="84">
        <f t="shared" si="2"/>
        <v>0</v>
      </c>
      <c r="P84" s="89">
        <f t="shared" si="2"/>
        <v>0</v>
      </c>
      <c r="Q84" s="90">
        <f t="shared" si="2"/>
        <v>50</v>
      </c>
      <c r="R84" s="85">
        <f t="shared" si="2"/>
        <v>0</v>
      </c>
      <c r="S84" s="84">
        <f t="shared" si="2"/>
        <v>15</v>
      </c>
      <c r="T84" s="89">
        <f t="shared" si="2"/>
        <v>90</v>
      </c>
      <c r="U84" s="90">
        <f t="shared" si="2"/>
        <v>0</v>
      </c>
      <c r="V84" s="85">
        <f t="shared" si="2"/>
        <v>90</v>
      </c>
      <c r="W84" s="84">
        <f t="shared" si="2"/>
        <v>15</v>
      </c>
      <c r="X84" s="89">
        <f t="shared" si="2"/>
        <v>50</v>
      </c>
      <c r="Y84" s="91">
        <f t="shared" si="2"/>
        <v>0</v>
      </c>
      <c r="Z84" s="92">
        <f t="shared" si="2"/>
        <v>25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</row>
    <row r="85" spans="2:51" s="4" customFormat="1" ht="13.15" customHeight="1" thickTop="1" x14ac:dyDescent="0.2">
      <c r="B85" s="403" t="s">
        <v>117</v>
      </c>
      <c r="C85" s="308"/>
      <c r="D85" s="220"/>
      <c r="E85" s="223"/>
      <c r="F85" s="198"/>
      <c r="G85" s="201"/>
      <c r="H85" s="251"/>
      <c r="I85" s="428"/>
      <c r="J85" s="228"/>
      <c r="K85" s="228"/>
      <c r="L85" s="228"/>
      <c r="M85" s="228"/>
      <c r="N85" s="201"/>
      <c r="O85" s="198"/>
      <c r="P85" s="199"/>
      <c r="Q85" s="200"/>
      <c r="R85" s="201"/>
      <c r="S85" s="198"/>
      <c r="T85" s="199"/>
      <c r="U85" s="200"/>
      <c r="V85" s="201"/>
      <c r="W85" s="198"/>
      <c r="X85" s="199"/>
      <c r="Y85" s="231"/>
      <c r="Z85" s="230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</row>
    <row r="86" spans="2:51" s="4" customFormat="1" ht="13.15" customHeight="1" x14ac:dyDescent="0.2">
      <c r="B86" s="404" t="s">
        <v>106</v>
      </c>
      <c r="C86" s="315" t="s">
        <v>151</v>
      </c>
      <c r="D86" s="36"/>
      <c r="E86" s="252" t="s">
        <v>27</v>
      </c>
      <c r="F86" s="253">
        <v>15</v>
      </c>
      <c r="G86" s="252">
        <v>4</v>
      </c>
      <c r="H86" s="254"/>
      <c r="I86" s="429"/>
      <c r="J86" s="255"/>
      <c r="K86" s="255"/>
      <c r="L86" s="255"/>
      <c r="M86" s="256">
        <v>15</v>
      </c>
      <c r="N86" s="252"/>
      <c r="O86" s="257"/>
      <c r="P86" s="258"/>
      <c r="Q86" s="259"/>
      <c r="R86" s="252"/>
      <c r="S86" s="257"/>
      <c r="T86" s="258"/>
      <c r="U86" s="259"/>
      <c r="V86" s="252">
        <v>15</v>
      </c>
      <c r="W86" s="257"/>
      <c r="X86" s="258"/>
      <c r="Y86" s="260"/>
      <c r="Z86" s="261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</row>
    <row r="87" spans="2:51" s="4" customFormat="1" ht="13.15" customHeight="1" x14ac:dyDescent="0.2">
      <c r="B87" s="405" t="s">
        <v>107</v>
      </c>
      <c r="C87" s="316" t="s">
        <v>151</v>
      </c>
      <c r="D87" s="224" t="s">
        <v>27</v>
      </c>
      <c r="E87" s="262"/>
      <c r="F87" s="263">
        <v>15</v>
      </c>
      <c r="G87" s="262">
        <v>4</v>
      </c>
      <c r="H87" s="264"/>
      <c r="I87" s="430"/>
      <c r="J87" s="265"/>
      <c r="K87" s="265"/>
      <c r="L87" s="265"/>
      <c r="M87" s="225">
        <v>15</v>
      </c>
      <c r="N87" s="262"/>
      <c r="O87" s="224"/>
      <c r="P87" s="266"/>
      <c r="Q87" s="267"/>
      <c r="R87" s="262"/>
      <c r="S87" s="224"/>
      <c r="T87" s="266"/>
      <c r="U87" s="267"/>
      <c r="V87" s="262"/>
      <c r="W87" s="224"/>
      <c r="X87" s="266">
        <v>15</v>
      </c>
      <c r="Y87" s="268"/>
      <c r="Z87" s="22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</row>
    <row r="88" spans="2:51" s="4" customFormat="1" ht="13.15" customHeight="1" thickBot="1" x14ac:dyDescent="0.25">
      <c r="B88" s="406" t="s">
        <v>108</v>
      </c>
      <c r="C88" s="317" t="s">
        <v>151</v>
      </c>
      <c r="D88" s="70"/>
      <c r="E88" s="71" t="s">
        <v>27</v>
      </c>
      <c r="F88" s="269">
        <v>30</v>
      </c>
      <c r="G88" s="73">
        <v>9</v>
      </c>
      <c r="H88" s="270"/>
      <c r="I88" s="431"/>
      <c r="J88" s="271"/>
      <c r="K88" s="271"/>
      <c r="L88" s="271"/>
      <c r="M88" s="74">
        <v>30</v>
      </c>
      <c r="N88" s="71"/>
      <c r="O88" s="70"/>
      <c r="P88" s="272"/>
      <c r="Q88" s="273"/>
      <c r="R88" s="71"/>
      <c r="S88" s="70"/>
      <c r="T88" s="272"/>
      <c r="U88" s="273"/>
      <c r="V88" s="71"/>
      <c r="W88" s="70"/>
      <c r="X88" s="272"/>
      <c r="Y88" s="76"/>
      <c r="Z88" s="75">
        <v>30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</row>
    <row r="89" spans="2:51" s="4" customFormat="1" ht="13.15" customHeight="1" thickTop="1" x14ac:dyDescent="0.2">
      <c r="B89" s="407" t="s">
        <v>100</v>
      </c>
      <c r="C89" s="318" t="s">
        <v>151</v>
      </c>
      <c r="D89" s="36"/>
      <c r="E89" s="37" t="s">
        <v>27</v>
      </c>
      <c r="F89" s="38">
        <v>150</v>
      </c>
      <c r="G89" s="39">
        <v>6</v>
      </c>
      <c r="H89" s="38"/>
      <c r="I89" s="42"/>
      <c r="J89" s="40"/>
      <c r="K89" s="40"/>
      <c r="L89" s="40"/>
      <c r="M89" s="40"/>
      <c r="N89" s="39">
        <v>150</v>
      </c>
      <c r="O89" s="38"/>
      <c r="P89" s="41"/>
      <c r="Q89" s="42"/>
      <c r="R89" s="39">
        <v>150</v>
      </c>
      <c r="S89" s="36"/>
      <c r="T89" s="274"/>
      <c r="U89" s="275"/>
      <c r="V89" s="37"/>
      <c r="W89" s="36"/>
      <c r="X89" s="274"/>
      <c r="Y89" s="276"/>
      <c r="Z89" s="27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</row>
    <row r="90" spans="2:51" s="4" customFormat="1" ht="13.15" customHeight="1" x14ac:dyDescent="0.2">
      <c r="B90" s="408" t="s">
        <v>101</v>
      </c>
      <c r="C90" s="316" t="s">
        <v>151</v>
      </c>
      <c r="D90" s="224" t="s">
        <v>27</v>
      </c>
      <c r="E90" s="262"/>
      <c r="F90" s="227">
        <v>150</v>
      </c>
      <c r="G90" s="226">
        <v>6</v>
      </c>
      <c r="H90" s="227"/>
      <c r="I90" s="268"/>
      <c r="J90" s="225"/>
      <c r="K90" s="225"/>
      <c r="L90" s="225"/>
      <c r="M90" s="225"/>
      <c r="N90" s="226">
        <v>150</v>
      </c>
      <c r="O90" s="227"/>
      <c r="P90" s="22"/>
      <c r="Q90" s="268"/>
      <c r="R90" s="226"/>
      <c r="S90" s="224"/>
      <c r="T90" s="266">
        <v>150</v>
      </c>
      <c r="U90" s="267"/>
      <c r="V90" s="262"/>
      <c r="W90" s="224"/>
      <c r="X90" s="266"/>
      <c r="Y90" s="268"/>
      <c r="Z90" s="143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</row>
    <row r="91" spans="2:51" s="4" customFormat="1" ht="13.15" customHeight="1" x14ac:dyDescent="0.2">
      <c r="B91" s="409" t="s">
        <v>102</v>
      </c>
      <c r="C91" s="318" t="s">
        <v>151</v>
      </c>
      <c r="D91" s="278"/>
      <c r="E91" s="279" t="s">
        <v>27</v>
      </c>
      <c r="F91" s="280">
        <v>140</v>
      </c>
      <c r="G91" s="281">
        <v>6</v>
      </c>
      <c r="H91" s="280"/>
      <c r="I91" s="284"/>
      <c r="J91" s="282"/>
      <c r="K91" s="282"/>
      <c r="L91" s="282"/>
      <c r="M91" s="282"/>
      <c r="N91" s="281">
        <v>140</v>
      </c>
      <c r="O91" s="280"/>
      <c r="P91" s="283"/>
      <c r="Q91" s="284"/>
      <c r="R91" s="281"/>
      <c r="S91" s="278"/>
      <c r="T91" s="285"/>
      <c r="U91" s="286"/>
      <c r="V91" s="279">
        <v>140</v>
      </c>
      <c r="W91" s="278"/>
      <c r="X91" s="285"/>
      <c r="Y91" s="287"/>
      <c r="Z91" s="288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</row>
    <row r="92" spans="2:51" s="4" customFormat="1" ht="13.15" customHeight="1" thickBot="1" x14ac:dyDescent="0.25">
      <c r="B92" s="411" t="s">
        <v>103</v>
      </c>
      <c r="C92" s="319" t="s">
        <v>151</v>
      </c>
      <c r="D92" s="289" t="s">
        <v>27</v>
      </c>
      <c r="E92" s="290"/>
      <c r="F92" s="269">
        <v>140</v>
      </c>
      <c r="G92" s="291">
        <v>6</v>
      </c>
      <c r="H92" s="269"/>
      <c r="I92" s="294"/>
      <c r="J92" s="292"/>
      <c r="K92" s="292"/>
      <c r="L92" s="292"/>
      <c r="M92" s="292"/>
      <c r="N92" s="291">
        <v>140</v>
      </c>
      <c r="O92" s="269"/>
      <c r="P92" s="293"/>
      <c r="Q92" s="294"/>
      <c r="R92" s="291"/>
      <c r="S92" s="289"/>
      <c r="T92" s="295"/>
      <c r="U92" s="296"/>
      <c r="V92" s="290"/>
      <c r="W92" s="289"/>
      <c r="X92" s="295">
        <v>140</v>
      </c>
      <c r="Y92" s="294"/>
      <c r="Z92" s="293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</row>
    <row r="93" spans="2:51" s="4" customFormat="1" ht="13.15" customHeight="1" thickTop="1" x14ac:dyDescent="0.2">
      <c r="B93" s="407" t="s">
        <v>104</v>
      </c>
      <c r="C93" s="318" t="s">
        <v>151</v>
      </c>
      <c r="D93" s="36" t="s">
        <v>27</v>
      </c>
      <c r="E93" s="37"/>
      <c r="F93" s="38">
        <v>60</v>
      </c>
      <c r="G93" s="39">
        <v>4</v>
      </c>
      <c r="H93" s="38"/>
      <c r="I93" s="42"/>
      <c r="J93" s="40"/>
      <c r="K93" s="40"/>
      <c r="L93" s="40">
        <v>60</v>
      </c>
      <c r="M93" s="40"/>
      <c r="N93" s="39"/>
      <c r="O93" s="38"/>
      <c r="P93" s="41">
        <v>60</v>
      </c>
      <c r="Q93" s="42"/>
      <c r="R93" s="39"/>
      <c r="S93" s="36"/>
      <c r="T93" s="274"/>
      <c r="U93" s="275"/>
      <c r="V93" s="37"/>
      <c r="W93" s="36"/>
      <c r="X93" s="274"/>
      <c r="Y93" s="42"/>
      <c r="Z93" s="41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</row>
    <row r="94" spans="2:51" s="4" customFormat="1" ht="13.15" customHeight="1" x14ac:dyDescent="0.2">
      <c r="B94" s="408" t="s">
        <v>105</v>
      </c>
      <c r="C94" s="383" t="s">
        <v>151</v>
      </c>
      <c r="D94" s="224"/>
      <c r="E94" s="262" t="s">
        <v>27</v>
      </c>
      <c r="F94" s="227">
        <v>60</v>
      </c>
      <c r="G94" s="226">
        <v>3</v>
      </c>
      <c r="H94" s="227"/>
      <c r="I94" s="268"/>
      <c r="J94" s="225"/>
      <c r="K94" s="225"/>
      <c r="L94" s="225">
        <v>60</v>
      </c>
      <c r="M94" s="225"/>
      <c r="N94" s="226"/>
      <c r="O94" s="227"/>
      <c r="P94" s="22"/>
      <c r="Q94" s="268"/>
      <c r="R94" s="226">
        <v>60</v>
      </c>
      <c r="S94" s="224"/>
      <c r="T94" s="266"/>
      <c r="U94" s="267"/>
      <c r="V94" s="262"/>
      <c r="W94" s="224"/>
      <c r="X94" s="266"/>
      <c r="Y94" s="268"/>
      <c r="Z94" s="22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</row>
    <row r="95" spans="2:51" s="4" customFormat="1" ht="13.15" customHeight="1" thickBot="1" x14ac:dyDescent="0.25">
      <c r="B95" s="410" t="s">
        <v>161</v>
      </c>
      <c r="C95" s="319" t="s">
        <v>151</v>
      </c>
      <c r="D95" s="70"/>
      <c r="E95" s="71" t="s">
        <v>29</v>
      </c>
      <c r="F95" s="72"/>
      <c r="G95" s="73">
        <v>1</v>
      </c>
      <c r="H95" s="72"/>
      <c r="I95" s="76"/>
      <c r="J95" s="74"/>
      <c r="K95" s="74"/>
      <c r="L95" s="74"/>
      <c r="M95" s="74"/>
      <c r="N95" s="73"/>
      <c r="O95" s="72"/>
      <c r="P95" s="75"/>
      <c r="Q95" s="76"/>
      <c r="R95" s="73"/>
      <c r="S95" s="70"/>
      <c r="T95" s="272"/>
      <c r="U95" s="273"/>
      <c r="V95" s="71"/>
      <c r="W95" s="70"/>
      <c r="X95" s="272"/>
      <c r="Y95" s="76"/>
      <c r="Z95" s="75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</row>
    <row r="96" spans="2:51" s="4" customFormat="1" ht="13.15" customHeight="1" thickTop="1" x14ac:dyDescent="0.2">
      <c r="B96" s="442" t="s">
        <v>170</v>
      </c>
      <c r="C96" s="383" t="s">
        <v>151</v>
      </c>
      <c r="D96" s="224" t="s">
        <v>71</v>
      </c>
      <c r="E96" s="262"/>
      <c r="F96" s="227">
        <v>30</v>
      </c>
      <c r="G96" s="226">
        <v>0</v>
      </c>
      <c r="H96" s="227"/>
      <c r="I96" s="268"/>
      <c r="J96" s="225">
        <v>30</v>
      </c>
      <c r="K96" s="225"/>
      <c r="L96" s="225"/>
      <c r="M96" s="225"/>
      <c r="N96" s="226"/>
      <c r="O96" s="227"/>
      <c r="P96" s="22"/>
      <c r="Q96" s="268"/>
      <c r="R96" s="226"/>
      <c r="S96" s="227"/>
      <c r="T96" s="22">
        <v>30</v>
      </c>
      <c r="U96" s="268"/>
      <c r="V96" s="226"/>
      <c r="W96" s="224"/>
      <c r="X96" s="266"/>
      <c r="Y96" s="268"/>
      <c r="Z96" s="22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</row>
    <row r="97" spans="2:51" s="4" customFormat="1" ht="13.15" customHeight="1" thickBot="1" x14ac:dyDescent="0.25">
      <c r="B97" s="443" t="s">
        <v>171</v>
      </c>
      <c r="C97" s="319" t="s">
        <v>151</v>
      </c>
      <c r="D97" s="444"/>
      <c r="E97" s="445" t="s">
        <v>71</v>
      </c>
      <c r="F97" s="446">
        <v>30</v>
      </c>
      <c r="G97" s="447">
        <v>0</v>
      </c>
      <c r="H97" s="446"/>
      <c r="I97" s="448"/>
      <c r="J97" s="449">
        <v>30</v>
      </c>
      <c r="K97" s="449"/>
      <c r="L97" s="449"/>
      <c r="M97" s="449"/>
      <c r="N97" s="447"/>
      <c r="O97" s="446"/>
      <c r="P97" s="450"/>
      <c r="Q97" s="448"/>
      <c r="R97" s="447"/>
      <c r="S97" s="446"/>
      <c r="T97" s="450"/>
      <c r="U97" s="448"/>
      <c r="V97" s="447">
        <v>30</v>
      </c>
      <c r="W97" s="444"/>
      <c r="X97" s="451"/>
      <c r="Y97" s="448"/>
      <c r="Z97" s="450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</row>
    <row r="98" spans="2:51" s="4" customFormat="1" ht="13.15" customHeight="1" thickTop="1" thickBot="1" x14ac:dyDescent="0.25">
      <c r="B98" s="419" t="s">
        <v>72</v>
      </c>
      <c r="C98" s="318" t="s">
        <v>151</v>
      </c>
      <c r="D98" s="224" t="s">
        <v>27</v>
      </c>
      <c r="E98" s="262"/>
      <c r="F98" s="224">
        <v>30</v>
      </c>
      <c r="G98" s="262">
        <v>2</v>
      </c>
      <c r="H98" s="224">
        <v>30</v>
      </c>
      <c r="I98" s="267"/>
      <c r="J98" s="265"/>
      <c r="K98" s="265"/>
      <c r="L98" s="225"/>
      <c r="M98" s="265"/>
      <c r="N98" s="262"/>
      <c r="O98" s="224"/>
      <c r="P98" s="266"/>
      <c r="Q98" s="267"/>
      <c r="R98" s="441"/>
      <c r="S98" s="224"/>
      <c r="T98" s="266"/>
      <c r="U98" s="267"/>
      <c r="V98" s="262"/>
      <c r="W98" s="224">
        <v>30</v>
      </c>
      <c r="X98" s="22"/>
      <c r="Y98" s="268"/>
      <c r="Z98" s="22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</row>
    <row r="99" spans="2:51" s="4" customFormat="1" ht="13.15" customHeight="1" thickBot="1" x14ac:dyDescent="0.25">
      <c r="B99" s="400" t="s">
        <v>118</v>
      </c>
      <c r="C99" s="320"/>
      <c r="D99" s="93"/>
      <c r="E99" s="94"/>
      <c r="F99" s="93">
        <f t="shared" ref="F99:Z99" si="3">SUM(F86:F98)</f>
        <v>850</v>
      </c>
      <c r="G99" s="94">
        <f t="shared" si="3"/>
        <v>51</v>
      </c>
      <c r="H99" s="93">
        <f t="shared" si="3"/>
        <v>30</v>
      </c>
      <c r="I99" s="95">
        <f t="shared" si="3"/>
        <v>0</v>
      </c>
      <c r="J99" s="95">
        <f t="shared" si="3"/>
        <v>60</v>
      </c>
      <c r="K99" s="95">
        <f t="shared" si="3"/>
        <v>0</v>
      </c>
      <c r="L99" s="95">
        <f t="shared" si="3"/>
        <v>120</v>
      </c>
      <c r="M99" s="95">
        <f t="shared" si="3"/>
        <v>60</v>
      </c>
      <c r="N99" s="94">
        <f t="shared" si="3"/>
        <v>580</v>
      </c>
      <c r="O99" s="93">
        <f t="shared" si="3"/>
        <v>0</v>
      </c>
      <c r="P99" s="96">
        <f t="shared" si="3"/>
        <v>60</v>
      </c>
      <c r="Q99" s="97">
        <f t="shared" si="3"/>
        <v>0</v>
      </c>
      <c r="R99" s="94">
        <f t="shared" si="3"/>
        <v>210</v>
      </c>
      <c r="S99" s="93">
        <f t="shared" si="3"/>
        <v>0</v>
      </c>
      <c r="T99" s="96">
        <f t="shared" si="3"/>
        <v>180</v>
      </c>
      <c r="U99" s="97">
        <f t="shared" si="3"/>
        <v>0</v>
      </c>
      <c r="V99" s="94">
        <f t="shared" si="3"/>
        <v>185</v>
      </c>
      <c r="W99" s="93">
        <f t="shared" si="3"/>
        <v>30</v>
      </c>
      <c r="X99" s="96">
        <f t="shared" si="3"/>
        <v>155</v>
      </c>
      <c r="Y99" s="97">
        <f t="shared" si="3"/>
        <v>0</v>
      </c>
      <c r="Z99" s="96">
        <f t="shared" si="3"/>
        <v>30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</row>
    <row r="100" spans="2:51" s="4" customFormat="1" ht="21.6" customHeight="1" thickTop="1" x14ac:dyDescent="0.2">
      <c r="B100" s="412" t="s">
        <v>128</v>
      </c>
      <c r="C100" s="321"/>
      <c r="D100" s="99"/>
      <c r="E100" s="100"/>
      <c r="F100" s="99">
        <f>SUM(F49,F71,F84,F99)-580</f>
        <v>1960</v>
      </c>
      <c r="G100" s="100"/>
      <c r="H100" s="99">
        <f t="shared" ref="H100:M100" si="4">SUM(H49,H71,H84,H99)</f>
        <v>825</v>
      </c>
      <c r="I100" s="432"/>
      <c r="J100" s="98">
        <f t="shared" si="4"/>
        <v>905</v>
      </c>
      <c r="K100" s="98">
        <f t="shared" si="4"/>
        <v>50</v>
      </c>
      <c r="L100" s="98">
        <f t="shared" si="4"/>
        <v>120</v>
      </c>
      <c r="M100" s="98">
        <f t="shared" si="4"/>
        <v>60</v>
      </c>
      <c r="N100" s="100">
        <f>SUM(N49,N71,N84)</f>
        <v>0</v>
      </c>
      <c r="O100" s="563">
        <f>SUM(O49:P49,O71:P71,O84:P84,O99:P99)</f>
        <v>485</v>
      </c>
      <c r="P100" s="534"/>
      <c r="Q100" s="534">
        <f>SUM(Q49:R49,Q71:R71,Q84:R84,Q99:R99)-150</f>
        <v>360</v>
      </c>
      <c r="R100" s="535"/>
      <c r="S100" s="563">
        <f>SUM(S49:T49,S71:T71,S84:T84,S99:T99)-150</f>
        <v>445</v>
      </c>
      <c r="T100" s="534"/>
      <c r="U100" s="534">
        <f>SUM(U49:V49,U71:V71,U84:V84,U99:V99)-140</f>
        <v>355</v>
      </c>
      <c r="V100" s="535"/>
      <c r="W100" s="563">
        <f>SUM(W49:X49,W71:X71,W84:X84,W99:X99)-140</f>
        <v>210</v>
      </c>
      <c r="X100" s="534"/>
      <c r="Y100" s="534">
        <f>SUM(Y49:Z49,Y71:Z71,Y84:Z84,Y99:Z99)</f>
        <v>105</v>
      </c>
      <c r="Z100" s="534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</row>
    <row r="101" spans="2:51" s="4" customFormat="1" ht="20.45" customHeight="1" x14ac:dyDescent="0.2">
      <c r="B101" s="413" t="s">
        <v>129</v>
      </c>
      <c r="C101" s="322"/>
      <c r="D101" s="102"/>
      <c r="E101" s="103"/>
      <c r="F101" s="102">
        <f>SUM(F89:F92)</f>
        <v>580</v>
      </c>
      <c r="G101" s="103"/>
      <c r="H101" s="102"/>
      <c r="I101" s="388"/>
      <c r="J101" s="101"/>
      <c r="K101" s="101"/>
      <c r="L101" s="101"/>
      <c r="M101" s="101"/>
      <c r="N101" s="103">
        <f>SUM(N99)</f>
        <v>580</v>
      </c>
      <c r="O101" s="573">
        <f>SUM(O89:P92)</f>
        <v>0</v>
      </c>
      <c r="P101" s="572"/>
      <c r="Q101" s="572">
        <f>SUM(Q89:R92)</f>
        <v>150</v>
      </c>
      <c r="R101" s="574"/>
      <c r="S101" s="573">
        <f>SUM(S89:T92)</f>
        <v>150</v>
      </c>
      <c r="T101" s="572"/>
      <c r="U101" s="572">
        <f>SUM(U89:V92)</f>
        <v>140</v>
      </c>
      <c r="V101" s="574"/>
      <c r="W101" s="573">
        <f>SUM(W89:X92)</f>
        <v>140</v>
      </c>
      <c r="X101" s="572"/>
      <c r="Y101" s="572">
        <f>SUM(Y89:Z92)</f>
        <v>0</v>
      </c>
      <c r="Z101" s="572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</row>
    <row r="102" spans="2:51" s="4" customFormat="1" ht="22.9" customHeight="1" x14ac:dyDescent="0.2">
      <c r="B102" s="413" t="s">
        <v>130</v>
      </c>
      <c r="C102" s="323"/>
      <c r="D102" s="104"/>
      <c r="E102" s="105"/>
      <c r="F102" s="104"/>
      <c r="G102" s="103">
        <f>SUM(G49,G71,G84,G99)</f>
        <v>153</v>
      </c>
      <c r="H102" s="104"/>
      <c r="I102" s="433"/>
      <c r="J102" s="106"/>
      <c r="K102" s="106"/>
      <c r="L102" s="106"/>
      <c r="M102" s="106"/>
      <c r="N102" s="105"/>
      <c r="O102" s="532">
        <f>SUM(G17:G27,G51:G53,G93)</f>
        <v>31</v>
      </c>
      <c r="P102" s="533"/>
      <c r="Q102" s="538">
        <f>SUM(G28:G35,G54:G55,G73:G74,G89,G94:G95)</f>
        <v>29</v>
      </c>
      <c r="R102" s="539"/>
      <c r="S102" s="532">
        <f>SUM(G36:G42,G56:G58,G62:G64,G75:G77,G90)</f>
        <v>30</v>
      </c>
      <c r="T102" s="533"/>
      <c r="U102" s="538">
        <f>SUM(G43:G46,G59,G65:G67,G78:G80,G86,G91)</f>
        <v>30</v>
      </c>
      <c r="V102" s="539"/>
      <c r="W102" s="532">
        <f>SUM(G47:G48,G60,G68:G69,G81:G82,G87,G92,G98)</f>
        <v>20</v>
      </c>
      <c r="X102" s="533"/>
      <c r="Y102" s="538">
        <f>SUM(G61,G70,G83,G88)</f>
        <v>13</v>
      </c>
      <c r="Z102" s="533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</row>
    <row r="103" spans="2:51" s="4" customFormat="1" ht="11.45" customHeight="1" thickBot="1" x14ac:dyDescent="0.25">
      <c r="B103" s="548"/>
      <c r="C103" s="548"/>
      <c r="D103" s="548"/>
      <c r="E103" s="548"/>
      <c r="F103" s="548"/>
      <c r="G103" s="548"/>
      <c r="H103" s="548"/>
      <c r="I103" s="548"/>
      <c r="J103" s="548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</row>
    <row r="104" spans="2:51" s="4" customFormat="1" ht="18.600000000000001" customHeight="1" x14ac:dyDescent="0.2">
      <c r="B104" s="514" t="s">
        <v>73</v>
      </c>
      <c r="C104" s="459" t="s">
        <v>152</v>
      </c>
      <c r="D104" s="524" t="s">
        <v>5</v>
      </c>
      <c r="E104" s="525"/>
      <c r="F104" s="501" t="s">
        <v>160</v>
      </c>
      <c r="G104" s="506" t="s">
        <v>6</v>
      </c>
      <c r="H104" s="494" t="s">
        <v>7</v>
      </c>
      <c r="I104" s="509"/>
      <c r="J104" s="495"/>
      <c r="K104" s="495"/>
      <c r="L104" s="495"/>
      <c r="M104" s="495"/>
      <c r="N104" s="504"/>
      <c r="O104" s="494" t="s">
        <v>8</v>
      </c>
      <c r="P104" s="495"/>
      <c r="Q104" s="495"/>
      <c r="R104" s="504"/>
      <c r="S104" s="494" t="s">
        <v>9</v>
      </c>
      <c r="T104" s="495"/>
      <c r="U104" s="495"/>
      <c r="V104" s="504"/>
      <c r="W104" s="494" t="s">
        <v>10</v>
      </c>
      <c r="X104" s="495"/>
      <c r="Y104" s="495"/>
      <c r="Z104" s="496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</row>
    <row r="105" spans="2:51" s="6" customFormat="1" ht="11.25" customHeight="1" x14ac:dyDescent="0.15">
      <c r="B105" s="515"/>
      <c r="C105" s="462"/>
      <c r="D105" s="526" t="s">
        <v>11</v>
      </c>
      <c r="E105" s="499" t="s">
        <v>12</v>
      </c>
      <c r="F105" s="528"/>
      <c r="G105" s="530"/>
      <c r="H105" s="492" t="s">
        <v>13</v>
      </c>
      <c r="I105" s="484" t="s">
        <v>164</v>
      </c>
      <c r="J105" s="510" t="s">
        <v>14</v>
      </c>
      <c r="K105" s="510"/>
      <c r="L105" s="510" t="s">
        <v>15</v>
      </c>
      <c r="M105" s="510" t="s">
        <v>16</v>
      </c>
      <c r="N105" s="498" t="s">
        <v>17</v>
      </c>
      <c r="O105" s="492" t="s">
        <v>18</v>
      </c>
      <c r="P105" s="493"/>
      <c r="Q105" s="497" t="s">
        <v>19</v>
      </c>
      <c r="R105" s="498"/>
      <c r="S105" s="492" t="s">
        <v>20</v>
      </c>
      <c r="T105" s="493"/>
      <c r="U105" s="497" t="s">
        <v>21</v>
      </c>
      <c r="V105" s="498"/>
      <c r="W105" s="492" t="s">
        <v>22</v>
      </c>
      <c r="X105" s="493"/>
      <c r="Y105" s="497" t="s">
        <v>23</v>
      </c>
      <c r="Z105" s="493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</row>
    <row r="106" spans="2:51" ht="12" customHeight="1" thickBot="1" x14ac:dyDescent="0.25">
      <c r="B106" s="516"/>
      <c r="C106" s="463"/>
      <c r="D106" s="527"/>
      <c r="E106" s="500"/>
      <c r="F106" s="529"/>
      <c r="G106" s="531"/>
      <c r="H106" s="512"/>
      <c r="I106" s="485"/>
      <c r="J106" s="116" t="s">
        <v>24</v>
      </c>
      <c r="K106" s="116" t="s">
        <v>13</v>
      </c>
      <c r="L106" s="513"/>
      <c r="M106" s="513"/>
      <c r="N106" s="505"/>
      <c r="O106" s="115" t="s">
        <v>25</v>
      </c>
      <c r="P106" s="118" t="s">
        <v>14</v>
      </c>
      <c r="Q106" s="119" t="s">
        <v>25</v>
      </c>
      <c r="R106" s="117" t="s">
        <v>14</v>
      </c>
      <c r="S106" s="115" t="s">
        <v>25</v>
      </c>
      <c r="T106" s="118" t="s">
        <v>14</v>
      </c>
      <c r="U106" s="119" t="s">
        <v>25</v>
      </c>
      <c r="V106" s="117" t="s">
        <v>14</v>
      </c>
      <c r="W106" s="115" t="s">
        <v>25</v>
      </c>
      <c r="X106" s="118" t="s">
        <v>14</v>
      </c>
      <c r="Y106" s="119" t="s">
        <v>25</v>
      </c>
      <c r="Z106" s="118" t="s">
        <v>167</v>
      </c>
    </row>
    <row r="107" spans="2:51" ht="13.15" customHeight="1" x14ac:dyDescent="0.2">
      <c r="B107" s="414" t="s">
        <v>124</v>
      </c>
      <c r="C107" s="324"/>
      <c r="D107" s="61"/>
      <c r="E107" s="62"/>
      <c r="F107" s="63"/>
      <c r="G107" s="64"/>
      <c r="H107" s="65"/>
      <c r="I107" s="69"/>
      <c r="J107" s="66"/>
      <c r="K107" s="66"/>
      <c r="L107" s="66"/>
      <c r="M107" s="66"/>
      <c r="N107" s="67"/>
      <c r="O107" s="65"/>
      <c r="P107" s="68"/>
      <c r="Q107" s="69"/>
      <c r="R107" s="67"/>
      <c r="S107" s="65"/>
      <c r="T107" s="68"/>
      <c r="U107" s="69"/>
      <c r="V107" s="67"/>
      <c r="W107" s="65"/>
      <c r="X107" s="68"/>
      <c r="Y107" s="69"/>
      <c r="Z107" s="68"/>
    </row>
    <row r="108" spans="2:51" ht="22.15" customHeight="1" x14ac:dyDescent="0.2">
      <c r="B108" s="390" t="s">
        <v>74</v>
      </c>
      <c r="C108" s="325" t="s">
        <v>153</v>
      </c>
      <c r="D108" s="29" t="s">
        <v>27</v>
      </c>
      <c r="E108" s="30"/>
      <c r="F108" s="29">
        <v>30</v>
      </c>
      <c r="G108" s="30">
        <v>2</v>
      </c>
      <c r="H108" s="29"/>
      <c r="I108" s="139"/>
      <c r="J108" s="235">
        <v>30</v>
      </c>
      <c r="K108" s="241"/>
      <c r="L108" s="31"/>
      <c r="M108" s="31"/>
      <c r="N108" s="32"/>
      <c r="O108" s="135"/>
      <c r="P108" s="136"/>
      <c r="Q108" s="133"/>
      <c r="R108" s="134"/>
      <c r="S108" s="29"/>
      <c r="T108" s="132"/>
      <c r="U108" s="133"/>
      <c r="V108" s="30"/>
      <c r="W108" s="29"/>
      <c r="X108" s="132">
        <v>30</v>
      </c>
      <c r="Y108" s="139"/>
      <c r="Z108" s="132"/>
    </row>
    <row r="109" spans="2:51" s="12" customFormat="1" ht="13.15" customHeight="1" x14ac:dyDescent="0.2">
      <c r="B109" s="390" t="s">
        <v>75</v>
      </c>
      <c r="C109" s="325" t="s">
        <v>153</v>
      </c>
      <c r="D109" s="29" t="s">
        <v>27</v>
      </c>
      <c r="E109" s="30"/>
      <c r="F109" s="29">
        <v>30</v>
      </c>
      <c r="G109" s="30">
        <v>2</v>
      </c>
      <c r="H109" s="29">
        <v>30</v>
      </c>
      <c r="I109" s="139"/>
      <c r="J109" s="235"/>
      <c r="K109" s="235"/>
      <c r="L109" s="31"/>
      <c r="M109" s="235"/>
      <c r="N109" s="30"/>
      <c r="O109" s="29"/>
      <c r="P109" s="132"/>
      <c r="Q109" s="139"/>
      <c r="R109" s="30"/>
      <c r="S109" s="29"/>
      <c r="T109" s="132"/>
      <c r="U109" s="139"/>
      <c r="V109" s="30"/>
      <c r="W109" s="29">
        <v>30</v>
      </c>
      <c r="X109" s="34"/>
      <c r="Y109" s="35"/>
      <c r="Z109" s="34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2:51" ht="13.15" customHeight="1" x14ac:dyDescent="0.2">
      <c r="B110" s="390" t="s">
        <v>135</v>
      </c>
      <c r="C110" s="325" t="s">
        <v>153</v>
      </c>
      <c r="D110" s="29" t="s">
        <v>27</v>
      </c>
      <c r="E110" s="30"/>
      <c r="F110" s="29">
        <v>30</v>
      </c>
      <c r="G110" s="30">
        <v>2</v>
      </c>
      <c r="H110" s="29"/>
      <c r="I110" s="139"/>
      <c r="J110" s="235">
        <v>30</v>
      </c>
      <c r="K110" s="241"/>
      <c r="L110" s="31"/>
      <c r="M110" s="31"/>
      <c r="N110" s="32"/>
      <c r="O110" s="135"/>
      <c r="P110" s="136"/>
      <c r="Q110" s="133"/>
      <c r="R110" s="134"/>
      <c r="S110" s="29"/>
      <c r="T110" s="132"/>
      <c r="U110" s="139"/>
      <c r="V110" s="30"/>
      <c r="W110" s="29"/>
      <c r="X110" s="132">
        <v>30</v>
      </c>
      <c r="Y110" s="139"/>
      <c r="Z110" s="132"/>
    </row>
    <row r="111" spans="2:51" ht="13.15" customHeight="1" x14ac:dyDescent="0.2">
      <c r="B111" s="390" t="s">
        <v>76</v>
      </c>
      <c r="C111" s="325" t="s">
        <v>153</v>
      </c>
      <c r="D111" s="29" t="s">
        <v>27</v>
      </c>
      <c r="E111" s="30"/>
      <c r="F111" s="29">
        <v>30</v>
      </c>
      <c r="G111" s="30">
        <v>2</v>
      </c>
      <c r="H111" s="29"/>
      <c r="I111" s="139"/>
      <c r="J111" s="235">
        <v>30</v>
      </c>
      <c r="K111" s="241"/>
      <c r="L111" s="31"/>
      <c r="M111" s="31"/>
      <c r="N111" s="32"/>
      <c r="O111" s="135"/>
      <c r="P111" s="136"/>
      <c r="Q111" s="133"/>
      <c r="R111" s="134"/>
      <c r="S111" s="29"/>
      <c r="T111" s="132"/>
      <c r="U111" s="133"/>
      <c r="V111" s="30"/>
      <c r="W111" s="29"/>
      <c r="X111" s="132">
        <v>30</v>
      </c>
      <c r="Y111" s="139"/>
      <c r="Z111" s="132"/>
    </row>
    <row r="112" spans="2:51" ht="13.15" customHeight="1" x14ac:dyDescent="0.2">
      <c r="B112" s="390" t="s">
        <v>77</v>
      </c>
      <c r="C112" s="325" t="s">
        <v>153</v>
      </c>
      <c r="D112" s="29" t="s">
        <v>27</v>
      </c>
      <c r="E112" s="30"/>
      <c r="F112" s="29">
        <v>40</v>
      </c>
      <c r="G112" s="30">
        <v>3</v>
      </c>
      <c r="H112" s="29"/>
      <c r="I112" s="139"/>
      <c r="J112" s="235">
        <v>40</v>
      </c>
      <c r="K112" s="241"/>
      <c r="L112" s="31"/>
      <c r="M112" s="31"/>
      <c r="N112" s="32"/>
      <c r="O112" s="135"/>
      <c r="P112" s="136"/>
      <c r="Q112" s="133"/>
      <c r="R112" s="134"/>
      <c r="S112" s="29"/>
      <c r="T112" s="132"/>
      <c r="U112" s="133"/>
      <c r="V112" s="30"/>
      <c r="W112" s="29"/>
      <c r="X112" s="132">
        <v>40</v>
      </c>
      <c r="Y112" s="139"/>
      <c r="Z112" s="132"/>
    </row>
    <row r="113" spans="2:51" s="11" customFormat="1" ht="13.15" customHeight="1" x14ac:dyDescent="0.2">
      <c r="B113" s="415" t="s">
        <v>148</v>
      </c>
      <c r="C113" s="325" t="s">
        <v>153</v>
      </c>
      <c r="D113" s="297" t="s">
        <v>78</v>
      </c>
      <c r="E113" s="205" t="s">
        <v>27</v>
      </c>
      <c r="F113" s="202">
        <v>15</v>
      </c>
      <c r="G113" s="205">
        <v>1</v>
      </c>
      <c r="H113" s="202">
        <v>15</v>
      </c>
      <c r="I113" s="204"/>
      <c r="J113" s="298" t="s">
        <v>78</v>
      </c>
      <c r="K113" s="298" t="s">
        <v>78</v>
      </c>
      <c r="L113" s="298" t="s">
        <v>78</v>
      </c>
      <c r="M113" s="298" t="s">
        <v>78</v>
      </c>
      <c r="N113" s="205" t="s">
        <v>78</v>
      </c>
      <c r="O113" s="202" t="s">
        <v>78</v>
      </c>
      <c r="P113" s="203" t="s">
        <v>78</v>
      </c>
      <c r="Q113" s="204" t="s">
        <v>78</v>
      </c>
      <c r="R113" s="205" t="s">
        <v>78</v>
      </c>
      <c r="S113" s="202" t="s">
        <v>78</v>
      </c>
      <c r="T113" s="203" t="s">
        <v>78</v>
      </c>
      <c r="U113" s="204"/>
      <c r="V113" s="205" t="s">
        <v>78</v>
      </c>
      <c r="W113" s="202" t="s">
        <v>78</v>
      </c>
      <c r="X113" s="203" t="s">
        <v>78</v>
      </c>
      <c r="Y113" s="204">
        <v>15</v>
      </c>
      <c r="Z113" s="203" t="s">
        <v>78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2:51" s="11" customFormat="1" ht="13.15" customHeight="1" x14ac:dyDescent="0.2">
      <c r="B114" s="416" t="s">
        <v>98</v>
      </c>
      <c r="C114" s="325" t="s">
        <v>153</v>
      </c>
      <c r="D114" s="297" t="s">
        <v>78</v>
      </c>
      <c r="E114" s="205" t="s">
        <v>27</v>
      </c>
      <c r="F114" s="202">
        <v>15</v>
      </c>
      <c r="G114" s="205">
        <v>2</v>
      </c>
      <c r="H114" s="202" t="s">
        <v>78</v>
      </c>
      <c r="I114" s="204"/>
      <c r="J114" s="298">
        <v>15</v>
      </c>
      <c r="K114" s="298" t="s">
        <v>78</v>
      </c>
      <c r="L114" s="298" t="s">
        <v>78</v>
      </c>
      <c r="M114" s="298" t="s">
        <v>78</v>
      </c>
      <c r="N114" s="205" t="s">
        <v>78</v>
      </c>
      <c r="O114" s="202" t="s">
        <v>78</v>
      </c>
      <c r="P114" s="203" t="s">
        <v>78</v>
      </c>
      <c r="Q114" s="204" t="s">
        <v>78</v>
      </c>
      <c r="R114" s="205" t="s">
        <v>78</v>
      </c>
      <c r="S114" s="202" t="s">
        <v>78</v>
      </c>
      <c r="T114" s="203" t="s">
        <v>78</v>
      </c>
      <c r="U114" s="204" t="s">
        <v>78</v>
      </c>
      <c r="V114" s="205"/>
      <c r="W114" s="202" t="s">
        <v>78</v>
      </c>
      <c r="X114" s="203" t="s">
        <v>78</v>
      </c>
      <c r="Y114" s="204" t="s">
        <v>78</v>
      </c>
      <c r="Z114" s="203">
        <v>15</v>
      </c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2:51" ht="13.15" customHeight="1" x14ac:dyDescent="0.2">
      <c r="B115" s="390" t="s">
        <v>79</v>
      </c>
      <c r="C115" s="325" t="s">
        <v>153</v>
      </c>
      <c r="D115" s="29"/>
      <c r="E115" s="30" t="s">
        <v>27</v>
      </c>
      <c r="F115" s="29">
        <v>40</v>
      </c>
      <c r="G115" s="30">
        <v>3</v>
      </c>
      <c r="H115" s="29"/>
      <c r="I115" s="139"/>
      <c r="J115" s="235"/>
      <c r="K115" s="235">
        <v>40</v>
      </c>
      <c r="L115" s="31"/>
      <c r="M115" s="31"/>
      <c r="N115" s="32"/>
      <c r="O115" s="135"/>
      <c r="P115" s="136"/>
      <c r="Q115" s="133"/>
      <c r="R115" s="134"/>
      <c r="S115" s="29"/>
      <c r="T115" s="132"/>
      <c r="U115" s="139"/>
      <c r="V115" s="30"/>
      <c r="W115" s="29"/>
      <c r="X115" s="132"/>
      <c r="Y115" s="139"/>
      <c r="Z115" s="132">
        <v>40</v>
      </c>
    </row>
    <row r="116" spans="2:51" ht="13.15" customHeight="1" x14ac:dyDescent="0.2">
      <c r="B116" s="390" t="s">
        <v>80</v>
      </c>
      <c r="C116" s="325" t="s">
        <v>153</v>
      </c>
      <c r="D116" s="29"/>
      <c r="E116" s="30" t="s">
        <v>27</v>
      </c>
      <c r="F116" s="29">
        <v>30</v>
      </c>
      <c r="G116" s="30">
        <v>2</v>
      </c>
      <c r="H116" s="29"/>
      <c r="I116" s="139"/>
      <c r="J116" s="235">
        <v>30</v>
      </c>
      <c r="K116" s="241"/>
      <c r="L116" s="31"/>
      <c r="M116" s="31"/>
      <c r="N116" s="32"/>
      <c r="O116" s="135"/>
      <c r="P116" s="136"/>
      <c r="Q116" s="133"/>
      <c r="R116" s="134"/>
      <c r="S116" s="29"/>
      <c r="T116" s="132"/>
      <c r="U116" s="133"/>
      <c r="V116" s="30"/>
      <c r="W116" s="29"/>
      <c r="X116" s="132"/>
      <c r="Y116" s="139"/>
      <c r="Z116" s="132">
        <v>30</v>
      </c>
    </row>
    <row r="117" spans="2:51" ht="13.15" customHeight="1" x14ac:dyDescent="0.2">
      <c r="B117" s="417" t="s">
        <v>81</v>
      </c>
      <c r="C117" s="326" t="s">
        <v>153</v>
      </c>
      <c r="D117" s="146"/>
      <c r="E117" s="145" t="s">
        <v>27</v>
      </c>
      <c r="F117" s="146">
        <v>30</v>
      </c>
      <c r="G117" s="145">
        <v>2</v>
      </c>
      <c r="H117" s="146"/>
      <c r="I117" s="211"/>
      <c r="J117" s="299">
        <v>30</v>
      </c>
      <c r="K117" s="300"/>
      <c r="L117" s="43"/>
      <c r="M117" s="43"/>
      <c r="N117" s="44"/>
      <c r="O117" s="206"/>
      <c r="P117" s="207"/>
      <c r="Q117" s="208"/>
      <c r="R117" s="209"/>
      <c r="S117" s="146"/>
      <c r="T117" s="210"/>
      <c r="U117" s="208"/>
      <c r="V117" s="145"/>
      <c r="W117" s="146"/>
      <c r="X117" s="210"/>
      <c r="Y117" s="211"/>
      <c r="Z117" s="210">
        <v>30</v>
      </c>
    </row>
    <row r="118" spans="2:51" ht="13.15" customHeight="1" thickBot="1" x14ac:dyDescent="0.25">
      <c r="B118" s="398" t="s">
        <v>109</v>
      </c>
      <c r="C118" s="312" t="s">
        <v>153</v>
      </c>
      <c r="D118" s="216"/>
      <c r="E118" s="219" t="s">
        <v>27</v>
      </c>
      <c r="F118" s="212">
        <v>140</v>
      </c>
      <c r="G118" s="215">
        <v>6</v>
      </c>
      <c r="H118" s="212"/>
      <c r="I118" s="214"/>
      <c r="J118" s="301"/>
      <c r="K118" s="301"/>
      <c r="L118" s="301"/>
      <c r="M118" s="301"/>
      <c r="N118" s="215">
        <v>140</v>
      </c>
      <c r="O118" s="212"/>
      <c r="P118" s="213"/>
      <c r="Q118" s="214"/>
      <c r="R118" s="215"/>
      <c r="S118" s="216"/>
      <c r="T118" s="217"/>
      <c r="U118" s="218"/>
      <c r="V118" s="219"/>
      <c r="W118" s="216"/>
      <c r="X118" s="217"/>
      <c r="Y118" s="214"/>
      <c r="Z118" s="213">
        <v>140</v>
      </c>
    </row>
    <row r="119" spans="2:51" ht="13.15" customHeight="1" thickBot="1" x14ac:dyDescent="0.25">
      <c r="B119" s="396" t="s">
        <v>125</v>
      </c>
      <c r="C119" s="314"/>
      <c r="D119" s="86"/>
      <c r="E119" s="121"/>
      <c r="F119" s="86">
        <f t="shared" ref="F119:Z119" si="5">SUM(F108:F118)</f>
        <v>430</v>
      </c>
      <c r="G119" s="121">
        <f t="shared" si="5"/>
        <v>27</v>
      </c>
      <c r="H119" s="86">
        <f t="shared" si="5"/>
        <v>45</v>
      </c>
      <c r="I119" s="87">
        <f t="shared" si="5"/>
        <v>0</v>
      </c>
      <c r="J119" s="87">
        <f t="shared" si="5"/>
        <v>205</v>
      </c>
      <c r="K119" s="87">
        <f t="shared" si="5"/>
        <v>40</v>
      </c>
      <c r="L119" s="87">
        <f t="shared" si="5"/>
        <v>0</v>
      </c>
      <c r="M119" s="87">
        <f t="shared" si="5"/>
        <v>0</v>
      </c>
      <c r="N119" s="121">
        <f t="shared" si="5"/>
        <v>140</v>
      </c>
      <c r="O119" s="86">
        <f t="shared" si="5"/>
        <v>0</v>
      </c>
      <c r="P119" s="122">
        <f t="shared" si="5"/>
        <v>0</v>
      </c>
      <c r="Q119" s="86">
        <f t="shared" si="5"/>
        <v>0</v>
      </c>
      <c r="R119" s="122">
        <f t="shared" si="5"/>
        <v>0</v>
      </c>
      <c r="S119" s="86">
        <f t="shared" si="5"/>
        <v>0</v>
      </c>
      <c r="T119" s="122">
        <f t="shared" si="5"/>
        <v>0</v>
      </c>
      <c r="U119" s="86">
        <f t="shared" si="5"/>
        <v>0</v>
      </c>
      <c r="V119" s="122">
        <f t="shared" si="5"/>
        <v>0</v>
      </c>
      <c r="W119" s="86">
        <f t="shared" si="5"/>
        <v>30</v>
      </c>
      <c r="X119" s="122">
        <f t="shared" si="5"/>
        <v>130</v>
      </c>
      <c r="Y119" s="86">
        <f t="shared" si="5"/>
        <v>15</v>
      </c>
      <c r="Z119" s="122">
        <f t="shared" si="5"/>
        <v>255</v>
      </c>
    </row>
    <row r="120" spans="2:51" ht="13.15" customHeight="1" thickTop="1" x14ac:dyDescent="0.2">
      <c r="B120" s="418" t="s">
        <v>127</v>
      </c>
      <c r="C120" s="327"/>
      <c r="D120" s="52"/>
      <c r="E120" s="53"/>
      <c r="F120" s="54"/>
      <c r="G120" s="55"/>
      <c r="H120" s="56"/>
      <c r="I120" s="60"/>
      <c r="J120" s="57"/>
      <c r="K120" s="57"/>
      <c r="L120" s="57"/>
      <c r="M120" s="57"/>
      <c r="N120" s="58"/>
      <c r="O120" s="56"/>
      <c r="P120" s="59"/>
      <c r="Q120" s="60"/>
      <c r="R120" s="58"/>
      <c r="S120" s="56"/>
      <c r="T120" s="59"/>
      <c r="U120" s="60"/>
      <c r="V120" s="58"/>
      <c r="W120" s="56"/>
      <c r="X120" s="59"/>
      <c r="Y120" s="60"/>
      <c r="Z120" s="59"/>
    </row>
    <row r="121" spans="2:51" s="8" customFormat="1" ht="13.15" customHeight="1" x14ac:dyDescent="0.2">
      <c r="B121" s="421" t="s">
        <v>82</v>
      </c>
      <c r="C121" s="328" t="s">
        <v>153</v>
      </c>
      <c r="D121" s="46" t="s">
        <v>27</v>
      </c>
      <c r="E121" s="120"/>
      <c r="F121" s="46">
        <v>15</v>
      </c>
      <c r="G121" s="120">
        <v>1</v>
      </c>
      <c r="H121" s="46">
        <v>15</v>
      </c>
      <c r="I121" s="190"/>
      <c r="J121" s="247"/>
      <c r="K121" s="248"/>
      <c r="L121" s="18"/>
      <c r="M121" s="18"/>
      <c r="N121" s="14"/>
      <c r="O121" s="185"/>
      <c r="P121" s="186"/>
      <c r="Q121" s="187"/>
      <c r="R121" s="120"/>
      <c r="S121" s="46"/>
      <c r="T121" s="189"/>
      <c r="U121" s="190"/>
      <c r="V121" s="120"/>
      <c r="W121" s="46">
        <v>15</v>
      </c>
      <c r="X121" s="189"/>
      <c r="Y121" s="190"/>
      <c r="Z121" s="189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2:51" s="8" customFormat="1" ht="13.15" customHeight="1" x14ac:dyDescent="0.2">
      <c r="B122" s="421" t="s">
        <v>83</v>
      </c>
      <c r="C122" s="328" t="s">
        <v>153</v>
      </c>
      <c r="D122" s="46" t="s">
        <v>27</v>
      </c>
      <c r="E122" s="120"/>
      <c r="F122" s="46">
        <v>30</v>
      </c>
      <c r="G122" s="120">
        <v>2</v>
      </c>
      <c r="H122" s="46"/>
      <c r="I122" s="190"/>
      <c r="J122" s="247">
        <v>30</v>
      </c>
      <c r="K122" s="248"/>
      <c r="L122" s="18"/>
      <c r="M122" s="18"/>
      <c r="N122" s="14"/>
      <c r="O122" s="185"/>
      <c r="P122" s="186"/>
      <c r="Q122" s="187"/>
      <c r="R122" s="188"/>
      <c r="S122" s="46"/>
      <c r="T122" s="189"/>
      <c r="U122" s="187"/>
      <c r="V122" s="120"/>
      <c r="W122" s="46"/>
      <c r="X122" s="189">
        <v>30</v>
      </c>
      <c r="Y122" s="190"/>
      <c r="Z122" s="189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2:51" ht="13.15" customHeight="1" x14ac:dyDescent="0.2">
      <c r="B123" s="421" t="s">
        <v>84</v>
      </c>
      <c r="C123" s="328" t="s">
        <v>153</v>
      </c>
      <c r="D123" s="46" t="s">
        <v>27</v>
      </c>
      <c r="E123" s="120"/>
      <c r="F123" s="46">
        <v>30</v>
      </c>
      <c r="G123" s="120">
        <v>2</v>
      </c>
      <c r="H123" s="46">
        <v>30</v>
      </c>
      <c r="I123" s="190"/>
      <c r="J123" s="247"/>
      <c r="K123" s="248"/>
      <c r="L123" s="18"/>
      <c r="M123" s="18"/>
      <c r="N123" s="14"/>
      <c r="O123" s="185"/>
      <c r="P123" s="186"/>
      <c r="Q123" s="187"/>
      <c r="R123" s="188"/>
      <c r="S123" s="46"/>
      <c r="T123" s="189"/>
      <c r="U123" s="187"/>
      <c r="V123" s="120"/>
      <c r="W123" s="46">
        <v>30</v>
      </c>
      <c r="X123" s="189"/>
      <c r="Y123" s="190"/>
      <c r="Z123" s="189"/>
    </row>
    <row r="124" spans="2:51" ht="13.15" customHeight="1" x14ac:dyDescent="0.2">
      <c r="B124" s="421" t="s">
        <v>91</v>
      </c>
      <c r="C124" s="328" t="s">
        <v>153</v>
      </c>
      <c r="D124" s="46" t="s">
        <v>27</v>
      </c>
      <c r="E124" s="120"/>
      <c r="F124" s="46">
        <v>45</v>
      </c>
      <c r="G124" s="120">
        <v>3</v>
      </c>
      <c r="H124" s="46"/>
      <c r="I124" s="190"/>
      <c r="J124" s="247">
        <v>45</v>
      </c>
      <c r="K124" s="247"/>
      <c r="L124" s="18"/>
      <c r="M124" s="18"/>
      <c r="N124" s="14"/>
      <c r="O124" s="185"/>
      <c r="P124" s="186"/>
      <c r="Q124" s="187"/>
      <c r="R124" s="188"/>
      <c r="S124" s="46"/>
      <c r="T124" s="189"/>
      <c r="U124" s="187"/>
      <c r="V124" s="120"/>
      <c r="W124" s="46"/>
      <c r="X124" s="189">
        <v>45</v>
      </c>
      <c r="Y124" s="190"/>
      <c r="Z124" s="189"/>
    </row>
    <row r="125" spans="2:51" ht="13.15" customHeight="1" x14ac:dyDescent="0.2">
      <c r="B125" s="422" t="s">
        <v>85</v>
      </c>
      <c r="C125" s="328" t="s">
        <v>153</v>
      </c>
      <c r="D125" s="220" t="s">
        <v>27</v>
      </c>
      <c r="E125" s="223"/>
      <c r="F125" s="220">
        <v>30</v>
      </c>
      <c r="G125" s="223">
        <v>2</v>
      </c>
      <c r="H125" s="220"/>
      <c r="I125" s="222"/>
      <c r="J125" s="302">
        <v>30</v>
      </c>
      <c r="K125" s="228"/>
      <c r="L125" s="19"/>
      <c r="M125" s="19"/>
      <c r="N125" s="17"/>
      <c r="O125" s="198"/>
      <c r="P125" s="199"/>
      <c r="Q125" s="200"/>
      <c r="R125" s="201"/>
      <c r="S125" s="220"/>
      <c r="T125" s="221"/>
      <c r="U125" s="222"/>
      <c r="V125" s="223"/>
      <c r="W125" s="220"/>
      <c r="X125" s="221">
        <v>30</v>
      </c>
      <c r="Y125" s="222"/>
      <c r="Z125" s="221"/>
    </row>
    <row r="126" spans="2:51" ht="13.15" customHeight="1" x14ac:dyDescent="0.2">
      <c r="B126" s="421" t="s">
        <v>86</v>
      </c>
      <c r="C126" s="328" t="s">
        <v>153</v>
      </c>
      <c r="D126" s="46"/>
      <c r="E126" s="120" t="s">
        <v>27</v>
      </c>
      <c r="F126" s="46">
        <v>30</v>
      </c>
      <c r="G126" s="120">
        <v>2</v>
      </c>
      <c r="H126" s="46"/>
      <c r="I126" s="190"/>
      <c r="J126" s="247">
        <v>30</v>
      </c>
      <c r="K126" s="248"/>
      <c r="L126" s="18"/>
      <c r="M126" s="18"/>
      <c r="N126" s="14"/>
      <c r="O126" s="185"/>
      <c r="P126" s="186"/>
      <c r="Q126" s="187"/>
      <c r="R126" s="188"/>
      <c r="S126" s="46"/>
      <c r="T126" s="189"/>
      <c r="U126" s="190"/>
      <c r="V126" s="120"/>
      <c r="W126" s="46"/>
      <c r="X126" s="189"/>
      <c r="Y126" s="190"/>
      <c r="Z126" s="189">
        <v>30</v>
      </c>
    </row>
    <row r="127" spans="2:51" ht="13.15" customHeight="1" x14ac:dyDescent="0.2">
      <c r="B127" s="421" t="s">
        <v>87</v>
      </c>
      <c r="C127" s="328" t="s">
        <v>153</v>
      </c>
      <c r="D127" s="46"/>
      <c r="E127" s="120" t="s">
        <v>27</v>
      </c>
      <c r="F127" s="46">
        <v>20</v>
      </c>
      <c r="G127" s="120">
        <v>2</v>
      </c>
      <c r="H127" s="46"/>
      <c r="I127" s="190"/>
      <c r="J127" s="247">
        <v>20</v>
      </c>
      <c r="K127" s="248"/>
      <c r="L127" s="18"/>
      <c r="M127" s="18"/>
      <c r="N127" s="14"/>
      <c r="O127" s="185"/>
      <c r="P127" s="186"/>
      <c r="Q127" s="187"/>
      <c r="R127" s="188"/>
      <c r="S127" s="46"/>
      <c r="T127" s="189"/>
      <c r="U127" s="190"/>
      <c r="V127" s="120"/>
      <c r="W127" s="46"/>
      <c r="X127" s="189"/>
      <c r="Y127" s="190"/>
      <c r="Z127" s="189">
        <v>20</v>
      </c>
    </row>
    <row r="128" spans="2:51" ht="13.15" customHeight="1" x14ac:dyDescent="0.2">
      <c r="B128" s="422" t="s">
        <v>88</v>
      </c>
      <c r="C128" s="328" t="s">
        <v>153</v>
      </c>
      <c r="D128" s="46"/>
      <c r="E128" s="120" t="s">
        <v>27</v>
      </c>
      <c r="F128" s="46">
        <v>20</v>
      </c>
      <c r="G128" s="120">
        <v>2</v>
      </c>
      <c r="H128" s="46"/>
      <c r="I128" s="190"/>
      <c r="J128" s="247">
        <v>20</v>
      </c>
      <c r="K128" s="248"/>
      <c r="L128" s="18"/>
      <c r="M128" s="18"/>
      <c r="N128" s="14"/>
      <c r="O128" s="185"/>
      <c r="P128" s="186"/>
      <c r="Q128" s="187"/>
      <c r="R128" s="188"/>
      <c r="S128" s="46"/>
      <c r="T128" s="189"/>
      <c r="U128" s="187"/>
      <c r="V128" s="120"/>
      <c r="W128" s="46"/>
      <c r="X128" s="189"/>
      <c r="Y128" s="190"/>
      <c r="Z128" s="189">
        <v>20</v>
      </c>
    </row>
    <row r="129" spans="1:51" ht="13.15" customHeight="1" x14ac:dyDescent="0.2">
      <c r="B129" s="421" t="s">
        <v>89</v>
      </c>
      <c r="C129" s="328" t="s">
        <v>153</v>
      </c>
      <c r="D129" s="46"/>
      <c r="E129" s="120" t="s">
        <v>27</v>
      </c>
      <c r="F129" s="46">
        <v>30</v>
      </c>
      <c r="G129" s="120">
        <v>2</v>
      </c>
      <c r="H129" s="46"/>
      <c r="I129" s="190"/>
      <c r="J129" s="247">
        <v>30</v>
      </c>
      <c r="K129" s="248"/>
      <c r="L129" s="18"/>
      <c r="M129" s="18"/>
      <c r="N129" s="14"/>
      <c r="O129" s="185"/>
      <c r="P129" s="186"/>
      <c r="Q129" s="187"/>
      <c r="R129" s="188"/>
      <c r="S129" s="46"/>
      <c r="T129" s="189"/>
      <c r="U129" s="190"/>
      <c r="V129" s="120"/>
      <c r="W129" s="46"/>
      <c r="X129" s="189"/>
      <c r="Y129" s="190"/>
      <c r="Z129" s="189">
        <v>30</v>
      </c>
    </row>
    <row r="130" spans="1:51" ht="13.15" customHeight="1" x14ac:dyDescent="0.2">
      <c r="B130" s="421" t="s">
        <v>90</v>
      </c>
      <c r="C130" s="328" t="s">
        <v>153</v>
      </c>
      <c r="D130" s="46"/>
      <c r="E130" s="120" t="s">
        <v>27</v>
      </c>
      <c r="F130" s="46">
        <v>40</v>
      </c>
      <c r="G130" s="120">
        <v>3</v>
      </c>
      <c r="H130" s="46"/>
      <c r="I130" s="190"/>
      <c r="J130" s="247"/>
      <c r="K130" s="247">
        <v>40</v>
      </c>
      <c r="L130" s="18"/>
      <c r="M130" s="18"/>
      <c r="N130" s="14"/>
      <c r="O130" s="185"/>
      <c r="P130" s="186"/>
      <c r="Q130" s="187"/>
      <c r="R130" s="188"/>
      <c r="S130" s="46"/>
      <c r="T130" s="189"/>
      <c r="U130" s="187"/>
      <c r="V130" s="120"/>
      <c r="W130" s="46"/>
      <c r="X130" s="189"/>
      <c r="Y130" s="190"/>
      <c r="Z130" s="189">
        <v>40</v>
      </c>
    </row>
    <row r="131" spans="1:51" ht="13.15" customHeight="1" thickBot="1" x14ac:dyDescent="0.25">
      <c r="B131" s="419" t="s">
        <v>109</v>
      </c>
      <c r="C131" s="328" t="s">
        <v>153</v>
      </c>
      <c r="D131" s="216"/>
      <c r="E131" s="219" t="s">
        <v>27</v>
      </c>
      <c r="F131" s="212">
        <v>140</v>
      </c>
      <c r="G131" s="215">
        <v>6</v>
      </c>
      <c r="H131" s="212"/>
      <c r="I131" s="214"/>
      <c r="J131" s="301"/>
      <c r="K131" s="301"/>
      <c r="L131" s="301"/>
      <c r="M131" s="301"/>
      <c r="N131" s="215">
        <v>140</v>
      </c>
      <c r="O131" s="212"/>
      <c r="P131" s="213"/>
      <c r="Q131" s="214"/>
      <c r="R131" s="215"/>
      <c r="S131" s="216"/>
      <c r="T131" s="217"/>
      <c r="U131" s="218"/>
      <c r="V131" s="219"/>
      <c r="W131" s="216"/>
      <c r="X131" s="217"/>
      <c r="Y131" s="214"/>
      <c r="Z131" s="213">
        <v>140</v>
      </c>
    </row>
    <row r="132" spans="1:51" ht="13.15" customHeight="1" thickBot="1" x14ac:dyDescent="0.25">
      <c r="B132" s="396" t="s">
        <v>126</v>
      </c>
      <c r="C132" s="329"/>
      <c r="D132" s="86"/>
      <c r="E132" s="121"/>
      <c r="F132" s="86">
        <f t="shared" ref="F132:Z132" si="6">SUM(F121:F131)</f>
        <v>430</v>
      </c>
      <c r="G132" s="121">
        <f t="shared" si="6"/>
        <v>27</v>
      </c>
      <c r="H132" s="86">
        <f t="shared" si="6"/>
        <v>45</v>
      </c>
      <c r="I132" s="87">
        <f>SUM(I121:I131)</f>
        <v>0</v>
      </c>
      <c r="J132" s="87">
        <f>SUM(J121:J131)</f>
        <v>205</v>
      </c>
      <c r="K132" s="87">
        <f>SUM(K121:K131)</f>
        <v>40</v>
      </c>
      <c r="L132" s="87">
        <f>SUM(L121:L131)</f>
        <v>0</v>
      </c>
      <c r="M132" s="87">
        <f>SUM(M121:M131)</f>
        <v>0</v>
      </c>
      <c r="N132" s="121">
        <f t="shared" si="6"/>
        <v>140</v>
      </c>
      <c r="O132" s="86">
        <f t="shared" si="6"/>
        <v>0</v>
      </c>
      <c r="P132" s="122">
        <f t="shared" si="6"/>
        <v>0</v>
      </c>
      <c r="Q132" s="123">
        <f t="shared" si="6"/>
        <v>0</v>
      </c>
      <c r="R132" s="121">
        <f t="shared" si="6"/>
        <v>0</v>
      </c>
      <c r="S132" s="86">
        <f t="shared" si="6"/>
        <v>0</v>
      </c>
      <c r="T132" s="122">
        <f t="shared" si="6"/>
        <v>0</v>
      </c>
      <c r="U132" s="123">
        <f t="shared" si="6"/>
        <v>0</v>
      </c>
      <c r="V132" s="121">
        <f t="shared" si="6"/>
        <v>0</v>
      </c>
      <c r="W132" s="86">
        <f t="shared" si="6"/>
        <v>45</v>
      </c>
      <c r="X132" s="122">
        <f t="shared" si="6"/>
        <v>105</v>
      </c>
      <c r="Y132" s="123">
        <f t="shared" si="6"/>
        <v>0</v>
      </c>
      <c r="Z132" s="122">
        <f t="shared" si="6"/>
        <v>280</v>
      </c>
    </row>
    <row r="133" spans="1:51" ht="13.15" customHeight="1" thickTop="1" x14ac:dyDescent="0.2">
      <c r="B133" s="606" t="s">
        <v>156</v>
      </c>
      <c r="C133" s="335"/>
      <c r="D133" s="336"/>
      <c r="E133" s="337"/>
      <c r="F133" s="480">
        <f>SUM(F121:F130)</f>
        <v>290</v>
      </c>
      <c r="G133" s="343"/>
      <c r="H133" s="480">
        <f t="shared" ref="H133:M133" si="7">SUM(H132)</f>
        <v>45</v>
      </c>
      <c r="I133" s="434"/>
      <c r="J133" s="482">
        <f t="shared" si="7"/>
        <v>205</v>
      </c>
      <c r="K133" s="482">
        <f t="shared" si="7"/>
        <v>40</v>
      </c>
      <c r="L133" s="482">
        <f t="shared" si="7"/>
        <v>0</v>
      </c>
      <c r="M133" s="482">
        <f t="shared" si="7"/>
        <v>0</v>
      </c>
      <c r="N133" s="601">
        <f>SUM(N121:N130)</f>
        <v>0</v>
      </c>
      <c r="O133" s="478">
        <f>SUM(O132:P132)</f>
        <v>0</v>
      </c>
      <c r="P133" s="479"/>
      <c r="Q133" s="476">
        <f>SUM(Q132:R132)</f>
        <v>0</v>
      </c>
      <c r="R133" s="477"/>
      <c r="S133" s="478">
        <f>SUM(S132:T132)</f>
        <v>0</v>
      </c>
      <c r="T133" s="479"/>
      <c r="U133" s="476">
        <f>SUM(U132:V132)</f>
        <v>0</v>
      </c>
      <c r="V133" s="477"/>
      <c r="W133" s="549">
        <f>SUM(W108:X117)</f>
        <v>160</v>
      </c>
      <c r="X133" s="550"/>
      <c r="Y133" s="571">
        <f>SUM(Y108:Z117)</f>
        <v>130</v>
      </c>
      <c r="Z133" s="550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3.15" customHeight="1" thickBot="1" x14ac:dyDescent="0.25">
      <c r="B134" s="607"/>
      <c r="C134" s="338"/>
      <c r="D134" s="339"/>
      <c r="E134" s="340"/>
      <c r="F134" s="481"/>
      <c r="G134" s="347"/>
      <c r="H134" s="481"/>
      <c r="I134" s="435"/>
      <c r="J134" s="483"/>
      <c r="K134" s="483"/>
      <c r="L134" s="483"/>
      <c r="M134" s="483"/>
      <c r="N134" s="602"/>
      <c r="O134" s="470"/>
      <c r="P134" s="471"/>
      <c r="Q134" s="474"/>
      <c r="R134" s="475"/>
      <c r="S134" s="470"/>
      <c r="T134" s="471"/>
      <c r="U134" s="474"/>
      <c r="V134" s="475"/>
      <c r="W134" s="455">
        <f>SUM(W132:X132)</f>
        <v>150</v>
      </c>
      <c r="X134" s="456"/>
      <c r="Y134" s="457">
        <f>SUM(Y121:Z130)</f>
        <v>140</v>
      </c>
      <c r="Z134" s="456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3.15" customHeight="1" thickTop="1" thickBot="1" x14ac:dyDescent="0.25">
      <c r="B135" s="423" t="s">
        <v>158</v>
      </c>
      <c r="C135" s="348"/>
      <c r="D135" s="349"/>
      <c r="E135" s="350"/>
      <c r="F135" s="349">
        <f>SUM(F131)</f>
        <v>140</v>
      </c>
      <c r="G135" s="350"/>
      <c r="H135" s="349"/>
      <c r="I135" s="436"/>
      <c r="J135" s="351"/>
      <c r="K135" s="351"/>
      <c r="L135" s="351"/>
      <c r="M135" s="351"/>
      <c r="N135" s="350">
        <f>SUM(N132)</f>
        <v>140</v>
      </c>
      <c r="O135" s="464">
        <f>SUM(P131)</f>
        <v>0</v>
      </c>
      <c r="P135" s="465"/>
      <c r="Q135" s="466">
        <f>SUM(R131)</f>
        <v>0</v>
      </c>
      <c r="R135" s="467"/>
      <c r="S135" s="464">
        <f>SUM(T131)</f>
        <v>0</v>
      </c>
      <c r="T135" s="465"/>
      <c r="U135" s="466">
        <f>SUM(V131)</f>
        <v>0</v>
      </c>
      <c r="V135" s="467"/>
      <c r="W135" s="464">
        <f>SUM(X131)</f>
        <v>0</v>
      </c>
      <c r="X135" s="465"/>
      <c r="Y135" s="466">
        <f>SUM(Z131)</f>
        <v>140</v>
      </c>
      <c r="Z135" s="465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3.15" customHeight="1" thickTop="1" x14ac:dyDescent="0.2">
      <c r="B136" s="608" t="s">
        <v>157</v>
      </c>
      <c r="C136" s="344"/>
      <c r="D136" s="342"/>
      <c r="E136" s="345"/>
      <c r="F136" s="342"/>
      <c r="G136" s="345"/>
      <c r="H136" s="342"/>
      <c r="I136" s="437"/>
      <c r="J136" s="346"/>
      <c r="K136" s="346"/>
      <c r="L136" s="346"/>
      <c r="M136" s="346"/>
      <c r="N136" s="345"/>
      <c r="O136" s="468">
        <v>0</v>
      </c>
      <c r="P136" s="469"/>
      <c r="Q136" s="472">
        <v>0</v>
      </c>
      <c r="R136" s="473"/>
      <c r="S136" s="468">
        <v>0</v>
      </c>
      <c r="T136" s="469"/>
      <c r="U136" s="472">
        <v>0</v>
      </c>
      <c r="V136" s="473"/>
      <c r="W136" s="458">
        <f>SUM(G108:G112)</f>
        <v>11</v>
      </c>
      <c r="X136" s="454"/>
      <c r="Y136" s="453">
        <f>SUM(G113:G118)</f>
        <v>16</v>
      </c>
      <c r="Z136" s="454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3.15" customHeight="1" thickBot="1" x14ac:dyDescent="0.25">
      <c r="B137" s="609"/>
      <c r="C137" s="338"/>
      <c r="D137" s="339"/>
      <c r="E137" s="340"/>
      <c r="F137" s="339"/>
      <c r="G137" s="340">
        <f>SUM(G132)</f>
        <v>27</v>
      </c>
      <c r="H137" s="339"/>
      <c r="I137" s="389"/>
      <c r="J137" s="341"/>
      <c r="K137" s="341"/>
      <c r="L137" s="341"/>
      <c r="M137" s="341"/>
      <c r="N137" s="340"/>
      <c r="O137" s="470"/>
      <c r="P137" s="471"/>
      <c r="Q137" s="474"/>
      <c r="R137" s="475"/>
      <c r="S137" s="470"/>
      <c r="T137" s="471"/>
      <c r="U137" s="474"/>
      <c r="V137" s="475"/>
      <c r="W137" s="553">
        <f>SUM(G121:G125)</f>
        <v>10</v>
      </c>
      <c r="X137" s="552"/>
      <c r="Y137" s="551">
        <f>SUM(G126:G131)</f>
        <v>17</v>
      </c>
      <c r="Z137" s="55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0.9" customHeight="1" thickTop="1" thickBot="1" x14ac:dyDescent="0.25">
      <c r="A138" s="7"/>
      <c r="B138" s="45"/>
      <c r="C138" s="47"/>
      <c r="D138" s="47"/>
      <c r="E138" s="47"/>
      <c r="F138" s="48"/>
      <c r="G138" s="48"/>
      <c r="H138" s="49"/>
      <c r="I138" s="49"/>
      <c r="J138" s="49"/>
      <c r="K138" s="49"/>
      <c r="L138" s="49"/>
      <c r="M138" s="49"/>
      <c r="N138" s="49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5" customHeight="1" x14ac:dyDescent="0.2">
      <c r="B139" s="610" t="s">
        <v>165</v>
      </c>
      <c r="C139" s="617"/>
      <c r="D139" s="618"/>
      <c r="E139" s="591"/>
      <c r="F139" s="597">
        <f>SUM(F100,F133)</f>
        <v>2250</v>
      </c>
      <c r="G139" s="591"/>
      <c r="H139" s="597">
        <f t="shared" ref="H139:O139" si="8">SUM(H100,H133)</f>
        <v>870</v>
      </c>
      <c r="I139" s="521">
        <f t="shared" ref="I139" si="9">SUM(I100,I133)</f>
        <v>0</v>
      </c>
      <c r="J139" s="521">
        <f t="shared" si="8"/>
        <v>1110</v>
      </c>
      <c r="K139" s="521">
        <f t="shared" si="8"/>
        <v>90</v>
      </c>
      <c r="L139" s="521">
        <f t="shared" si="8"/>
        <v>120</v>
      </c>
      <c r="M139" s="521">
        <f t="shared" si="8"/>
        <v>60</v>
      </c>
      <c r="N139" s="586">
        <f t="shared" si="8"/>
        <v>0</v>
      </c>
      <c r="O139" s="564">
        <f t="shared" si="8"/>
        <v>485</v>
      </c>
      <c r="P139" s="565"/>
      <c r="Q139" s="567">
        <f>SUM(Q100,Q133)</f>
        <v>360</v>
      </c>
      <c r="R139" s="517"/>
      <c r="S139" s="564">
        <f>SUM(S100,S133)</f>
        <v>445</v>
      </c>
      <c r="T139" s="565"/>
      <c r="U139" s="517">
        <f>SUM(U100,U133)</f>
        <v>355</v>
      </c>
      <c r="V139" s="518"/>
      <c r="W139" s="556">
        <f>SUM(W100,W133)</f>
        <v>370</v>
      </c>
      <c r="X139" s="557"/>
      <c r="Y139" s="554">
        <f>SUM(Y100,Y133)</f>
        <v>235</v>
      </c>
      <c r="Z139" s="555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5" customHeight="1" thickBot="1" x14ac:dyDescent="0.25">
      <c r="B140" s="604"/>
      <c r="C140" s="593"/>
      <c r="D140" s="594"/>
      <c r="E140" s="592"/>
      <c r="F140" s="595"/>
      <c r="G140" s="592"/>
      <c r="H140" s="595"/>
      <c r="I140" s="522"/>
      <c r="J140" s="522"/>
      <c r="K140" s="522"/>
      <c r="L140" s="522"/>
      <c r="M140" s="522"/>
      <c r="N140" s="587"/>
      <c r="O140" s="566"/>
      <c r="P140" s="559"/>
      <c r="Q140" s="568"/>
      <c r="R140" s="519"/>
      <c r="S140" s="566"/>
      <c r="T140" s="559"/>
      <c r="U140" s="519"/>
      <c r="V140" s="520"/>
      <c r="W140" s="598">
        <f>SUM(W100,W134)</f>
        <v>360</v>
      </c>
      <c r="X140" s="570"/>
      <c r="Y140" s="569">
        <f>SUM(Y100,Y134)</f>
        <v>245</v>
      </c>
      <c r="Z140" s="570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3.9" customHeight="1" thickTop="1" thickBot="1" x14ac:dyDescent="0.25">
      <c r="B141" s="425" t="s">
        <v>159</v>
      </c>
      <c r="C141" s="352"/>
      <c r="D141" s="353"/>
      <c r="E141" s="354"/>
      <c r="F141" s="355">
        <f>SUM(F101,F135)</f>
        <v>720</v>
      </c>
      <c r="G141" s="356"/>
      <c r="H141" s="357"/>
      <c r="I141" s="357"/>
      <c r="J141" s="357"/>
      <c r="K141" s="358"/>
      <c r="L141" s="358"/>
      <c r="M141" s="357"/>
      <c r="N141" s="359">
        <f>SUM(N101,N135)</f>
        <v>720</v>
      </c>
      <c r="O141" s="536">
        <f>SUM(O101)</f>
        <v>0</v>
      </c>
      <c r="P141" s="547"/>
      <c r="Q141" s="546">
        <f>SUM(Q101)</f>
        <v>150</v>
      </c>
      <c r="R141" s="546"/>
      <c r="S141" s="614">
        <f>SUM(S101)</f>
        <v>150</v>
      </c>
      <c r="T141" s="615"/>
      <c r="U141" s="615">
        <f>SUM(U101)</f>
        <v>140</v>
      </c>
      <c r="V141" s="616"/>
      <c r="W141" s="536">
        <f>SUM(W101)</f>
        <v>140</v>
      </c>
      <c r="X141" s="537"/>
      <c r="Y141" s="546">
        <f>SUM(Z118)</f>
        <v>140</v>
      </c>
      <c r="Z141" s="547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5" customHeight="1" thickTop="1" x14ac:dyDescent="0.2">
      <c r="B142" s="603" t="s">
        <v>166</v>
      </c>
      <c r="C142" s="593"/>
      <c r="D142" s="594"/>
      <c r="E142" s="592"/>
      <c r="F142" s="595"/>
      <c r="G142" s="592">
        <f>SUM(G102,G137)</f>
        <v>180</v>
      </c>
      <c r="H142" s="596"/>
      <c r="I142" s="438"/>
      <c r="J142" s="613"/>
      <c r="K142" s="522"/>
      <c r="L142" s="522"/>
      <c r="M142" s="522"/>
      <c r="N142" s="587"/>
      <c r="O142" s="566">
        <f>SUM(O102,O137)</f>
        <v>31</v>
      </c>
      <c r="P142" s="559"/>
      <c r="Q142" s="568">
        <f>SUM(Q102,Q137)</f>
        <v>29</v>
      </c>
      <c r="R142" s="519"/>
      <c r="S142" s="544">
        <f>SUM(S102,S137)</f>
        <v>30</v>
      </c>
      <c r="T142" s="545"/>
      <c r="U142" s="519">
        <f>SUM(U102,U137)</f>
        <v>30</v>
      </c>
      <c r="V142" s="519"/>
      <c r="W142" s="599">
        <f>SUM(W102,W136)</f>
        <v>31</v>
      </c>
      <c r="X142" s="600"/>
      <c r="Y142" s="611">
        <f>SUM(Y102,Y136)</f>
        <v>29</v>
      </c>
      <c r="Z142" s="61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5" customHeight="1" thickBot="1" x14ac:dyDescent="0.25">
      <c r="B143" s="604"/>
      <c r="C143" s="593"/>
      <c r="D143" s="594"/>
      <c r="E143" s="592"/>
      <c r="F143" s="595"/>
      <c r="G143" s="592"/>
      <c r="H143" s="595"/>
      <c r="I143" s="387"/>
      <c r="J143" s="522"/>
      <c r="K143" s="522"/>
      <c r="L143" s="522"/>
      <c r="M143" s="522"/>
      <c r="N143" s="587"/>
      <c r="O143" s="566"/>
      <c r="P143" s="559"/>
      <c r="Q143" s="568"/>
      <c r="R143" s="519"/>
      <c r="S143" s="544"/>
      <c r="T143" s="545"/>
      <c r="U143" s="519"/>
      <c r="V143" s="519"/>
      <c r="W143" s="544">
        <f>SUM(W102,W137)</f>
        <v>30</v>
      </c>
      <c r="X143" s="545"/>
      <c r="Y143" s="558">
        <f>SUM(Y102,Y137)</f>
        <v>30</v>
      </c>
      <c r="Z143" s="559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3.9" customHeight="1" thickTop="1" thickBot="1" x14ac:dyDescent="0.25">
      <c r="B144" s="425" t="s">
        <v>93</v>
      </c>
      <c r="C144" s="360"/>
      <c r="D144" s="361"/>
      <c r="E144" s="362"/>
      <c r="F144" s="363"/>
      <c r="G144" s="362"/>
      <c r="H144" s="384"/>
      <c r="I144" s="364"/>
      <c r="J144" s="364"/>
      <c r="K144" s="364"/>
      <c r="L144" s="364"/>
      <c r="M144" s="363"/>
      <c r="N144" s="365"/>
      <c r="O144" s="560">
        <v>4</v>
      </c>
      <c r="P144" s="561"/>
      <c r="Q144" s="562">
        <v>3</v>
      </c>
      <c r="R144" s="562"/>
      <c r="S144" s="560">
        <v>1</v>
      </c>
      <c r="T144" s="561"/>
      <c r="U144" s="562">
        <v>2</v>
      </c>
      <c r="V144" s="562"/>
      <c r="W144" s="560">
        <v>0</v>
      </c>
      <c r="X144" s="561"/>
      <c r="Y144" s="562">
        <v>0</v>
      </c>
      <c r="Z144" s="580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 ht="13.9" customHeight="1" thickTop="1" x14ac:dyDescent="0.2">
      <c r="B145" s="424" t="s">
        <v>92</v>
      </c>
      <c r="C145" s="366"/>
      <c r="D145" s="367"/>
      <c r="E145" s="368"/>
      <c r="F145" s="369"/>
      <c r="G145" s="439">
        <v>90</v>
      </c>
      <c r="H145" s="369"/>
      <c r="I145" s="371"/>
      <c r="J145" s="371"/>
      <c r="K145" s="371"/>
      <c r="L145" s="371"/>
      <c r="M145" s="370"/>
      <c r="N145" s="372"/>
      <c r="O145" s="581"/>
      <c r="P145" s="582"/>
      <c r="Q145" s="583"/>
      <c r="R145" s="583"/>
      <c r="S145" s="584"/>
      <c r="T145" s="585"/>
      <c r="U145" s="583"/>
      <c r="V145" s="583"/>
      <c r="W145" s="584"/>
      <c r="X145" s="585"/>
      <c r="Y145" s="583"/>
      <c r="Z145" s="585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 ht="13.9" customHeight="1" x14ac:dyDescent="0.2">
      <c r="B146" s="426" t="s">
        <v>122</v>
      </c>
      <c r="C146" s="366"/>
      <c r="D146" s="367"/>
      <c r="E146" s="368"/>
      <c r="F146" s="369"/>
      <c r="G146" s="439">
        <f>SUM(G24:G27,G34:G35,G42,G52:G53,G55,G57:G66,G68:G70,G75:G83,G89:G92,G124:G131)</f>
        <v>93</v>
      </c>
      <c r="H146" s="369"/>
      <c r="I146" s="371"/>
      <c r="J146" s="371"/>
      <c r="K146" s="371"/>
      <c r="L146" s="371"/>
      <c r="M146" s="370"/>
      <c r="N146" s="372"/>
      <c r="O146" s="588"/>
      <c r="P146" s="589"/>
      <c r="Q146" s="370"/>
      <c r="R146" s="370"/>
      <c r="S146" s="373"/>
      <c r="T146" s="374"/>
      <c r="U146" s="370"/>
      <c r="V146" s="370"/>
      <c r="W146" s="373"/>
      <c r="X146" s="374"/>
      <c r="Y146" s="370"/>
      <c r="Z146" s="374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 ht="13.9" customHeight="1" thickBot="1" x14ac:dyDescent="0.25">
      <c r="B147" s="420" t="s">
        <v>123</v>
      </c>
      <c r="C147" s="375"/>
      <c r="D147" s="376"/>
      <c r="E147" s="377"/>
      <c r="F147" s="378"/>
      <c r="G147" s="379">
        <f>SUM(G86:G88,G93:G95,G98,G132)</f>
        <v>54</v>
      </c>
      <c r="H147" s="378"/>
      <c r="I147" s="381"/>
      <c r="J147" s="381"/>
      <c r="K147" s="381"/>
      <c r="L147" s="381"/>
      <c r="M147" s="380"/>
      <c r="N147" s="382"/>
      <c r="O147" s="577"/>
      <c r="P147" s="590"/>
      <c r="Q147" s="575"/>
      <c r="R147" s="576"/>
      <c r="S147" s="577"/>
      <c r="T147" s="590"/>
      <c r="U147" s="575"/>
      <c r="V147" s="576"/>
      <c r="W147" s="577"/>
      <c r="X147" s="578"/>
      <c r="Y147" s="575"/>
      <c r="Z147" s="579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 ht="9" customHeight="1" x14ac:dyDescent="0.2">
      <c r="B148" s="330"/>
      <c r="C148" s="331"/>
      <c r="D148" s="332"/>
      <c r="E148" s="332"/>
      <c r="F148" s="332"/>
      <c r="G148" s="333"/>
      <c r="H148" s="332"/>
      <c r="I148" s="332"/>
      <c r="J148" s="332"/>
      <c r="K148" s="332"/>
      <c r="L148" s="332"/>
      <c r="M148" s="332"/>
      <c r="N148" s="332"/>
      <c r="O148" s="333"/>
      <c r="P148" s="334"/>
      <c r="Q148" s="333"/>
      <c r="R148" s="334"/>
      <c r="S148" s="333"/>
      <c r="T148" s="334"/>
      <c r="U148" s="333"/>
      <c r="V148" s="334"/>
      <c r="W148" s="333"/>
      <c r="X148" s="333"/>
      <c r="Y148" s="333"/>
      <c r="Z148" s="333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 ht="13.15" customHeight="1" x14ac:dyDescent="0.2">
      <c r="B149" s="543" t="s">
        <v>169</v>
      </c>
      <c r="C149" s="543"/>
      <c r="D149" s="543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 ht="24.6" customHeight="1" x14ac:dyDescent="0.2">
      <c r="B150" s="542" t="s">
        <v>131</v>
      </c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 ht="13.15" customHeight="1" x14ac:dyDescent="0.2">
      <c r="B151" s="540" t="s">
        <v>94</v>
      </c>
      <c r="C151" s="541"/>
      <c r="D151" s="541"/>
      <c r="E151" s="541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1"/>
      <c r="Z151" s="54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 ht="13.15" customHeight="1" x14ac:dyDescent="0.2">
      <c r="B152" s="605" t="s">
        <v>95</v>
      </c>
      <c r="C152" s="605"/>
      <c r="D152" s="605"/>
      <c r="E152" s="605"/>
      <c r="F152" s="605"/>
      <c r="G152" s="605"/>
      <c r="H152" s="605"/>
      <c r="I152" s="605"/>
      <c r="J152" s="605"/>
      <c r="K152" s="605"/>
      <c r="L152" s="605"/>
      <c r="M152" s="605"/>
      <c r="N152" s="605"/>
      <c r="O152" s="605"/>
      <c r="P152" s="605"/>
      <c r="Q152" s="605"/>
      <c r="R152" s="605"/>
      <c r="S152" s="605"/>
      <c r="T152" s="605"/>
      <c r="U152" s="605"/>
      <c r="V152" s="605"/>
      <c r="W152" s="605"/>
      <c r="X152" s="605"/>
      <c r="Y152" s="605"/>
      <c r="Z152" s="605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 ht="13.15" customHeight="1" x14ac:dyDescent="0.2">
      <c r="B153" s="540" t="s">
        <v>96</v>
      </c>
      <c r="C153" s="541"/>
      <c r="D153" s="541"/>
      <c r="E153" s="541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13.15" customHeight="1" x14ac:dyDescent="0.2">
      <c r="B154" s="540" t="s">
        <v>119</v>
      </c>
      <c r="C154" s="541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1"/>
      <c r="X154" s="541"/>
      <c r="Y154" s="541"/>
      <c r="Z154" s="54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13.15" customHeight="1" x14ac:dyDescent="0.2">
      <c r="B155" s="540" t="s">
        <v>97</v>
      </c>
      <c r="C155" s="541"/>
      <c r="D155" s="541"/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</sheetData>
  <mergeCells count="178">
    <mergeCell ref="W140:X140"/>
    <mergeCell ref="I14:I15"/>
    <mergeCell ref="I139:I140"/>
    <mergeCell ref="W142:X142"/>
    <mergeCell ref="N133:N134"/>
    <mergeCell ref="B142:B143"/>
    <mergeCell ref="B152:Z152"/>
    <mergeCell ref="B133:B134"/>
    <mergeCell ref="B136:B137"/>
    <mergeCell ref="B139:B140"/>
    <mergeCell ref="S142:T143"/>
    <mergeCell ref="Y142:Z142"/>
    <mergeCell ref="N142:N143"/>
    <mergeCell ref="J142:J143"/>
    <mergeCell ref="K142:K143"/>
    <mergeCell ref="L142:L143"/>
    <mergeCell ref="M142:M143"/>
    <mergeCell ref="S141:T141"/>
    <mergeCell ref="U141:V141"/>
    <mergeCell ref="U142:V143"/>
    <mergeCell ref="O142:P143"/>
    <mergeCell ref="Q142:R143"/>
    <mergeCell ref="C139:C140"/>
    <mergeCell ref="D139:D140"/>
    <mergeCell ref="E139:E140"/>
    <mergeCell ref="C142:C143"/>
    <mergeCell ref="D142:D143"/>
    <mergeCell ref="E142:E143"/>
    <mergeCell ref="F142:F143"/>
    <mergeCell ref="G139:G140"/>
    <mergeCell ref="H142:H143"/>
    <mergeCell ref="F139:F140"/>
    <mergeCell ref="G142:G143"/>
    <mergeCell ref="H139:H140"/>
    <mergeCell ref="O141:P141"/>
    <mergeCell ref="Q141:R141"/>
    <mergeCell ref="J139:J140"/>
    <mergeCell ref="M139:M140"/>
    <mergeCell ref="N139:N140"/>
    <mergeCell ref="O146:P146"/>
    <mergeCell ref="O147:P147"/>
    <mergeCell ref="Q147:R147"/>
    <mergeCell ref="S147:T147"/>
    <mergeCell ref="U147:V147"/>
    <mergeCell ref="W147:X147"/>
    <mergeCell ref="Y147:Z147"/>
    <mergeCell ref="B151:Z151"/>
    <mergeCell ref="B153:Z153"/>
    <mergeCell ref="S144:T144"/>
    <mergeCell ref="U144:V144"/>
    <mergeCell ref="W144:X144"/>
    <mergeCell ref="Y144:Z144"/>
    <mergeCell ref="O145:P145"/>
    <mergeCell ref="Q145:R145"/>
    <mergeCell ref="S145:T145"/>
    <mergeCell ref="U145:V145"/>
    <mergeCell ref="W145:X145"/>
    <mergeCell ref="Y145:Z145"/>
    <mergeCell ref="S100:T100"/>
    <mergeCell ref="S105:T105"/>
    <mergeCell ref="W102:X102"/>
    <mergeCell ref="Y102:Z102"/>
    <mergeCell ref="S104:V104"/>
    <mergeCell ref="O104:R104"/>
    <mergeCell ref="O139:P140"/>
    <mergeCell ref="Q139:R140"/>
    <mergeCell ref="O133:P134"/>
    <mergeCell ref="Y140:Z140"/>
    <mergeCell ref="Y133:Z133"/>
    <mergeCell ref="S139:T140"/>
    <mergeCell ref="O100:P100"/>
    <mergeCell ref="U100:V100"/>
    <mergeCell ref="W100:X100"/>
    <mergeCell ref="W105:X105"/>
    <mergeCell ref="O102:P102"/>
    <mergeCell ref="Y100:Z100"/>
    <mergeCell ref="Y101:Z101"/>
    <mergeCell ref="W101:X101"/>
    <mergeCell ref="O101:P101"/>
    <mergeCell ref="Q101:R101"/>
    <mergeCell ref="S101:T101"/>
    <mergeCell ref="U101:V101"/>
    <mergeCell ref="W141:X141"/>
    <mergeCell ref="Q102:R102"/>
    <mergeCell ref="B155:Z155"/>
    <mergeCell ref="B154:Z154"/>
    <mergeCell ref="B150:Z150"/>
    <mergeCell ref="B149:Z149"/>
    <mergeCell ref="W143:X143"/>
    <mergeCell ref="Y141:Z141"/>
    <mergeCell ref="U105:V105"/>
    <mergeCell ref="B103:Z103"/>
    <mergeCell ref="O105:P105"/>
    <mergeCell ref="W133:X133"/>
    <mergeCell ref="Y137:Z137"/>
    <mergeCell ref="W137:X137"/>
    <mergeCell ref="Y139:Z139"/>
    <mergeCell ref="W139:X139"/>
    <mergeCell ref="Y135:Z135"/>
    <mergeCell ref="W135:X135"/>
    <mergeCell ref="Y143:Z143"/>
    <mergeCell ref="U102:V102"/>
    <mergeCell ref="L133:L134"/>
    <mergeCell ref="M133:M134"/>
    <mergeCell ref="O144:P144"/>
    <mergeCell ref="Q144:R144"/>
    <mergeCell ref="U139:V140"/>
    <mergeCell ref="K139:K140"/>
    <mergeCell ref="L139:L140"/>
    <mergeCell ref="B6:Z6"/>
    <mergeCell ref="B5:Z5"/>
    <mergeCell ref="D13:E13"/>
    <mergeCell ref="D14:D15"/>
    <mergeCell ref="D105:D106"/>
    <mergeCell ref="E105:E106"/>
    <mergeCell ref="H105:H106"/>
    <mergeCell ref="J105:K105"/>
    <mergeCell ref="L105:L106"/>
    <mergeCell ref="M105:M106"/>
    <mergeCell ref="N105:N106"/>
    <mergeCell ref="B104:B106"/>
    <mergeCell ref="D104:E104"/>
    <mergeCell ref="F104:F106"/>
    <mergeCell ref="G104:G106"/>
    <mergeCell ref="H104:N104"/>
    <mergeCell ref="Q105:R105"/>
    <mergeCell ref="S102:T102"/>
    <mergeCell ref="W104:Z104"/>
    <mergeCell ref="Y105:Z105"/>
    <mergeCell ref="Q100:R100"/>
    <mergeCell ref="B9:Y9"/>
    <mergeCell ref="B1:Z1"/>
    <mergeCell ref="B2:Z2"/>
    <mergeCell ref="B3:Z3"/>
    <mergeCell ref="W14:X14"/>
    <mergeCell ref="W13:Z13"/>
    <mergeCell ref="U14:V14"/>
    <mergeCell ref="Q14:R14"/>
    <mergeCell ref="S14:T14"/>
    <mergeCell ref="E14:E15"/>
    <mergeCell ref="F13:F15"/>
    <mergeCell ref="S13:V13"/>
    <mergeCell ref="N14:N15"/>
    <mergeCell ref="O14:P14"/>
    <mergeCell ref="G13:G15"/>
    <mergeCell ref="H13:N13"/>
    <mergeCell ref="J14:K14"/>
    <mergeCell ref="O13:R13"/>
    <mergeCell ref="B7:Z7"/>
    <mergeCell ref="Y14:Z14"/>
    <mergeCell ref="H14:H15"/>
    <mergeCell ref="L14:L15"/>
    <mergeCell ref="M14:M15"/>
    <mergeCell ref="B13:B15"/>
    <mergeCell ref="B4:Z4"/>
    <mergeCell ref="Y136:Z136"/>
    <mergeCell ref="W134:X134"/>
    <mergeCell ref="Y134:Z134"/>
    <mergeCell ref="W136:X136"/>
    <mergeCell ref="C13:C15"/>
    <mergeCell ref="C104:C106"/>
    <mergeCell ref="O135:P135"/>
    <mergeCell ref="Q135:R135"/>
    <mergeCell ref="S135:T135"/>
    <mergeCell ref="U135:V135"/>
    <mergeCell ref="O136:P137"/>
    <mergeCell ref="Q136:R137"/>
    <mergeCell ref="S136:T137"/>
    <mergeCell ref="U136:V137"/>
    <mergeCell ref="Q133:R134"/>
    <mergeCell ref="S133:T134"/>
    <mergeCell ref="U133:V134"/>
    <mergeCell ref="F133:F134"/>
    <mergeCell ref="H133:H134"/>
    <mergeCell ref="J133:J134"/>
    <mergeCell ref="K133:K134"/>
    <mergeCell ref="I105:I106"/>
    <mergeCell ref="B8:Y8"/>
  </mergeCells>
  <phoneticPr fontId="1" type="noConversion"/>
  <pageMargins left="0.39370078740157483" right="0.39370078740157483" top="0.39370078740157483" bottom="0.19685039370078741" header="0" footer="0"/>
  <pageSetup paperSize="9" scale="92" fitToHeight="0" orientation="landscape" verticalDpi="300" r:id="rId1"/>
  <rowBreaks count="2" manualBreakCount="2">
    <brk id="102" max="16383" man="1"/>
    <brk id="147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5F8FF1593F847B4C60DF2E20CAB74" ma:contentTypeVersion="12" ma:contentTypeDescription="Create a new document." ma:contentTypeScope="" ma:versionID="6d51b0a89ac35a2a8c0f1080c609e103">
  <xsd:schema xmlns:xsd="http://www.w3.org/2001/XMLSchema" xmlns:xs="http://www.w3.org/2001/XMLSchema" xmlns:p="http://schemas.microsoft.com/office/2006/metadata/properties" xmlns:ns3="c7f58fe1-f5eb-44c8-9667-4b1c540432d2" xmlns:ns4="34939690-d873-45d1-af1b-97b4bf72d3a9" targetNamespace="http://schemas.microsoft.com/office/2006/metadata/properties" ma:root="true" ma:fieldsID="bedde5ac5f1aafb255ba27f4523c5516" ns3:_="" ns4:_="">
    <xsd:import namespace="c7f58fe1-f5eb-44c8-9667-4b1c540432d2"/>
    <xsd:import namespace="34939690-d873-45d1-af1b-97b4bf72d3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8fe1-f5eb-44c8-9667-4b1c54043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39690-d873-45d1-af1b-97b4bf72d3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7f58fe1-f5eb-44c8-9667-4b1c540432d2" xsi:nil="true"/>
  </documentManagement>
</p:properties>
</file>

<file path=customXml/itemProps1.xml><?xml version="1.0" encoding="utf-8"?>
<ds:datastoreItem xmlns:ds="http://schemas.openxmlformats.org/officeDocument/2006/customXml" ds:itemID="{6E1A57B2-3BA5-45CF-A319-8584004DC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58fe1-f5eb-44c8-9667-4b1c540432d2"/>
    <ds:schemaRef ds:uri="34939690-d873-45d1-af1b-97b4bf72d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F0A4D-C718-4477-8375-883CA592A6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2B4BA8-A5DF-4F38-8D9E-B30CE78EF417}">
  <ds:schemaRefs>
    <ds:schemaRef ds:uri="http://schemas.microsoft.com/office/2006/metadata/properties"/>
    <ds:schemaRef ds:uri="http://schemas.microsoft.com/office/infopath/2007/PartnerControls"/>
    <ds:schemaRef ds:uri="c7f58fe1-f5eb-44c8-9667-4b1c540432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socjalna I stopnia ST</vt:lpstr>
      <vt:lpstr>'Praca socjalna I stopnia ST'!Obszar_wydruku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A404</cp:lastModifiedBy>
  <cp:revision/>
  <cp:lastPrinted>2023-03-29T08:19:30Z</cp:lastPrinted>
  <dcterms:created xsi:type="dcterms:W3CDTF">1997-02-26T13:46:56Z</dcterms:created>
  <dcterms:modified xsi:type="dcterms:W3CDTF">2023-06-12T10:10:53Z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0x01010067A5F8FF1593F847B4C60DF2E20CAB74</vt:lpwstr>
  </property>
</Properties>
</file>