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Siaty\Dokumentacja kierunku - pedagogika\"/>
    </mc:Choice>
  </mc:AlternateContent>
  <bookViews>
    <workbookView xWindow="0" yWindow="0" windowWidth="19200" windowHeight="7050"/>
  </bookViews>
  <sheets>
    <sheet name="Pedagogika II stopnia ST" sheetId="4" r:id="rId1"/>
  </sheets>
  <definedNames>
    <definedName name="_xlnm.Print_Area" localSheetId="0">'Pedagogika II stopnia ST'!$A$1:$W$118</definedName>
  </definedNames>
  <calcPr calcId="162913"/>
</workbook>
</file>

<file path=xl/calcChain.xml><?xml version="1.0" encoding="utf-8"?>
<calcChain xmlns="http://schemas.openxmlformats.org/spreadsheetml/2006/main">
  <c r="O32" i="4" l="1"/>
  <c r="U32" i="4"/>
  <c r="U31" i="4"/>
  <c r="F107" i="4" l="1"/>
  <c r="R32" i="4" l="1"/>
  <c r="R66" i="4"/>
  <c r="U66" i="4"/>
  <c r="U65" i="4"/>
  <c r="R52" i="4"/>
  <c r="U52" i="4"/>
  <c r="U51" i="4"/>
  <c r="R34" i="4"/>
  <c r="L32" i="4" l="1"/>
  <c r="O66" i="4" l="1"/>
  <c r="O65" i="4" l="1"/>
  <c r="F10" i="4" l="1"/>
  <c r="F20" i="4"/>
  <c r="L10" i="4"/>
  <c r="G65" i="4"/>
  <c r="R65" i="4"/>
  <c r="O51" i="4"/>
  <c r="R51" i="4"/>
  <c r="F52" i="4"/>
  <c r="E51" i="4"/>
  <c r="F34" i="4"/>
  <c r="E33" i="4"/>
  <c r="R107" i="4"/>
  <c r="U84" i="4"/>
  <c r="U100" i="4"/>
  <c r="U92" i="4"/>
  <c r="U101" i="4"/>
  <c r="U93" i="4"/>
  <c r="U85" i="4"/>
  <c r="U77" i="4"/>
  <c r="O52" i="4"/>
  <c r="E20" i="4"/>
  <c r="E10" i="4"/>
  <c r="O10" i="4"/>
  <c r="E65" i="4"/>
  <c r="I65" i="4"/>
  <c r="W20" i="4"/>
  <c r="T20" i="4"/>
  <c r="R31" i="4" s="1"/>
  <c r="Q20" i="4"/>
  <c r="N20" i="4"/>
  <c r="M20" i="4"/>
  <c r="L20" i="4"/>
  <c r="K20" i="4"/>
  <c r="K31" i="4" s="1"/>
  <c r="K103" i="4" s="1"/>
  <c r="I20" i="4"/>
  <c r="I31" i="4" s="1"/>
  <c r="G20" i="4"/>
  <c r="G10" i="4"/>
  <c r="O31" i="4" l="1"/>
  <c r="O103" i="4" s="1"/>
  <c r="U107" i="4"/>
  <c r="U106" i="4"/>
  <c r="O107" i="4"/>
  <c r="O106" i="4"/>
  <c r="R106" i="4"/>
  <c r="G31" i="4"/>
  <c r="G104" i="4" s="1"/>
  <c r="R103" i="4"/>
  <c r="E31" i="4"/>
  <c r="L31" i="4"/>
  <c r="L103" i="4" s="1"/>
  <c r="F32" i="4"/>
  <c r="G51" i="4" l="1"/>
  <c r="G103" i="4" s="1"/>
  <c r="F66" i="4"/>
  <c r="I51" i="4" l="1"/>
  <c r="E92" i="4" l="1"/>
  <c r="I100" i="4" l="1"/>
  <c r="E100" i="4"/>
  <c r="I92" i="4"/>
  <c r="I84" i="4"/>
  <c r="I76" i="4"/>
  <c r="F85" i="4"/>
  <c r="F93" i="4"/>
  <c r="F101" i="4"/>
  <c r="E76" i="4"/>
  <c r="E84" i="4"/>
  <c r="I103" i="4" l="1"/>
  <c r="I104" i="4"/>
  <c r="E103" i="4"/>
  <c r="U76" i="4" l="1"/>
  <c r="U103" i="4" s="1"/>
  <c r="L106" i="4" l="1"/>
  <c r="F77" i="4"/>
  <c r="F106" i="4" l="1"/>
</calcChain>
</file>

<file path=xl/sharedStrings.xml><?xml version="1.0" encoding="utf-8"?>
<sst xmlns="http://schemas.openxmlformats.org/spreadsheetml/2006/main" count="324" uniqueCount="191">
  <si>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</si>
  <si>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</si>
  <si>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</si>
  <si>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</si>
  <si>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</si>
  <si>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</si>
  <si>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</si>
  <si>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</si>
  <si>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</si>
  <si>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</si>
  <si>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</si>
  <si>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</si>
  <si>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</si>
  <si>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</si>
  <si>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</si>
  <si>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</si>
  <si>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STACJONARNE STUDIA II STOPNIA, profil OGÓLNOAKADEMICKI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</si>
  <si>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</si>
  <si>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</si>
  <si>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</si>
  <si>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</si>
  <si>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</si>
  <si>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</si>
  <si>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</si>
  <si>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</si>
  <si>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</si>
  <si>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</si>
  <si>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</si>
  <si>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</si>
  <si>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</si>
  <si>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</si>
  <si>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</si>
  <si>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</si>
  <si>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</si>
  <si>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</si>
  <si>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</si>
  <si>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</si>
  <si>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</si>
  <si>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</si>
  <si>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</si>
  <si>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</si>
  <si>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</si>
  <si>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</si>
  <si>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</si>
  <si>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</si>
  <si>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</si>
  <si>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</si>
  <si>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</si>
  <si>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</si>
  <si>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</si>
  <si>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Moduły specjalnościowe do wyboru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</si>
  <si>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</si>
  <si>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</si>
  <si>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</si>
  <si>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</si>
  <si>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</si>
  <si>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</si>
  <si>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</si>
  <si>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</si>
  <si>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</si>
  <si>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</si>
  <si>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</si>
  <si>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</si>
  <si>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</si>
  <si>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</si>
  <si>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</si>
  <si>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</si>
  <si>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</si>
  <si>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</si>
  <si>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</si>
  <si>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</si>
  <si>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</si>
  <si>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</si>
  <si>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</si>
  <si>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</si>
  <si>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</si>
  <si>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</si>
  <si>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</si>
  <si>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C: Język obcy</t>
  </si>
  <si>
    <t>o2.1</t>
  </si>
  <si>
    <t>o2.1.1</t>
  </si>
  <si>
    <t>o2.1.2</t>
  </si>
  <si>
    <t>ow2.3</t>
  </si>
  <si>
    <t>ow3</t>
  </si>
  <si>
    <t>E: Praktyka pedagogiczna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</si>
  <si>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</si>
  <si>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</si>
  <si>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</si>
  <si>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</si>
  <si>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</si>
  <si>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</si>
  <si>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</si>
  <si>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Liczba punktów ECTS z praktyk</t>
  </si>
  <si>
    <t>F 1: Pedagogika resocjalizacyjna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</si>
  <si>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</si>
  <si>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</si>
  <si>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</si>
  <si>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</si>
  <si>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</si>
  <si>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</si>
  <si>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</si>
  <si>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</si>
  <si>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</si>
  <si>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</si>
  <si>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</si>
  <si>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F 2: Pedagogika szkolna i opiekuńczo-wychowawcza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</si>
  <si>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</si>
  <si>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</si>
  <si>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</si>
  <si>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</si>
  <si>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</si>
  <si>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</si>
  <si>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</si>
  <si>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</si>
  <si>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</si>
  <si>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</si>
  <si>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</si>
  <si>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</si>
  <si>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</si>
  <si>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</si>
  <si>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</si>
  <si>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</si>
  <si>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Liczba godzin z przedmiotów dla modułu specjalnościowego F1</t>
  </si>
  <si>
    <t>Liczba godzin z przedmiotów dla modułu specjalnościowego F2</t>
  </si>
  <si>
    <t>Liczba punktów z przedmiotów dla modułu specjalnościowego F2</t>
  </si>
  <si>
    <t>Liczba punktów z przedmiotów dla modułu specjalnościowego F1</t>
  </si>
  <si>
    <t>G 1: Pedagogika rodziny z poradnictwem rodzinnym</t>
  </si>
  <si>
    <t>G 2: Dydaktyka innowacyjna z pedagogiką Montessori</t>
  </si>
  <si>
    <t>G 3: Edukacja mobilna w kulturze cyfrowej</t>
  </si>
  <si>
    <t>G 4: Edukacja mniejszości narodowych, etnicznych i religijnych</t>
  </si>
  <si>
    <t>Liczba godzin z przedmiotów dla modułu fakultatywnego G1</t>
  </si>
  <si>
    <t>Liczba godzin z przedmiotów dla modułu fakultatywnego G2</t>
  </si>
  <si>
    <t>Liczba punktów z przedmiotów dla modułu fakultatywnego G2</t>
  </si>
  <si>
    <t>Liczba godzin z przedmiotów dla modułu fakultatywnego G3</t>
  </si>
  <si>
    <t>Liczba punktów z przedmiotów dla modułu fakultatywnego G3</t>
  </si>
  <si>
    <t>Liczba godzin z przedmiotów dla modułu fakultatywnego G4</t>
  </si>
  <si>
    <t>Liczba punktów z przedmiotów dla modułu fakultatywnego G4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</si>
  <si>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</si>
  <si>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</si>
  <si>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</si>
  <si>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</si>
  <si>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</si>
  <si>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</si>
  <si>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</si>
  <si>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</si>
  <si>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</si>
  <si>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</si>
  <si>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</si>
  <si>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</si>
  <si>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</si>
  <si>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</si>
  <si>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</si>
  <si>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</si>
  <si>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</si>
  <si>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</si>
  <si>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</si>
  <si>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</si>
  <si>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r>
      <t xml:space="preserve">Kierunek: PEDAGOGIKA - PLAN STUDIÓW OD ROKU AKADEMICKIEGO 2019-2021                                     </t>
    </r>
    <r>
      <rPr>
        <b/>
        <sz val="9"/>
        <color rgb="FFFF0000"/>
        <rFont val="Arial CE"/>
        <charset val="238"/>
      </rPr>
      <t xml:space="preserve"> </t>
    </r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</si>
  <si>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</si>
  <si>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</si>
  <si>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</si>
  <si>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D: Wykład na innym kierunku*</t>
  </si>
  <si>
    <t>* Z corocznie ukatualnianej oferty studenci wybierają jeden 30-godzinny wykład na innym kierunku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</si>
  <si>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</si>
  <si>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</si>
  <si>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</si>
  <si>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</si>
  <si>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</si>
  <si>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</si>
  <si>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</si>
  <si>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2E,Zo</t>
  </si>
  <si>
    <t>E,2Zo,2Z</t>
  </si>
  <si>
    <t>rok I   2019/20</t>
  </si>
  <si>
    <t>rok II   2020/21</t>
  </si>
  <si>
    <t>Razem godzin zajęć dydaktycznych dla kierunku oraz: F1 i G</t>
  </si>
  <si>
    <t>Razem godzin zajęć dydaktycznych dla kierunku oraz: F2 i G</t>
  </si>
  <si>
    <t>A: Przygotowanie teoretyczne</t>
  </si>
  <si>
    <t>B: Przygotowanie badawcze</t>
  </si>
  <si>
    <t xml:space="preserve"> 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</si>
  <si>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</si>
  <si>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</si>
  <si>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</si>
  <si>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</si>
  <si>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</si>
  <si>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</si>
  <si>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</si>
  <si>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</si>
  <si>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2. W przypadku liczby kandydatów przekraczającej liczbę miejsc na danym module fakultatywnym, kryterium wyboru stanowi średnia ocen ze wszystkich zaliczeń i egzaminów, uzyskana po I roku studiów.</t>
  </si>
  <si>
    <t>1. Student wybiera jeden moduł fakultatywny.</t>
  </si>
  <si>
    <t>Psychopedagogiczne i kulturowe uwarunkowania funkcjonowania rodziny</t>
  </si>
  <si>
    <t>Umiejętności XXI wieku: kodowanie dla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</si>
</sst>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1" fillId="0" borderId="55" xfId="0" applyFont="1" applyFill="1" applyBorder="1" applyAlignment="1"/>
    <xf numFmtId="0" fontId="4" fillId="0" borderId="5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60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9" xfId="0" applyNumberFormat="1" applyFont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3" borderId="68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3" borderId="73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72" xfId="0" applyFont="1" applyBorder="1" applyAlignment="1">
      <alignment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4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70" xfId="0" applyFont="1" applyBorder="1" applyAlignment="1">
      <alignment vertical="center" wrapText="1"/>
    </xf>
    <xf numFmtId="0" fontId="3" fillId="0" borderId="72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2" fillId="3" borderId="70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3" xfId="0" applyFont="1" applyFill="1" applyBorder="1" applyAlignment="1">
      <alignment horizontal="left" vertical="center" wrapText="1"/>
    </xf>
    <xf numFmtId="0" fontId="2" fillId="4" borderId="7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left" vertical="center" wrapText="1"/>
    </xf>
    <xf numFmtId="0" fontId="4" fillId="3" borderId="68" xfId="0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7" xfId="0" applyFont="1" applyFill="1" applyBorder="1" applyAlignment="1">
      <alignment horizontal="center" vertical="top" textRotation="90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5" fillId="3" borderId="65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4" fillId="3" borderId="48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9"/>
  <sheetViews>
    <sheetView tabSelected="1" view="pageBreakPreview" topLeftCell="A19" zoomScaleNormal="100" zoomScaleSheetLayoutView="100" workbookViewId="0">
      <selection activeCell="O33" sqref="O33:Q33"/>
    </sheetView>
  </sheetViews>
  <sheetFormatPr defaultColWidth="9.1796875" defaultRowHeight="10" x14ac:dyDescent="0.2"/>
  <cols>
    <col min="1" max="1" width="56.26953125" style="4" customWidth="1"/>
    <col min="2" max="2" width="6" style="2" customWidth="1"/>
    <col min="3" max="3" width="7.453125" style="2" customWidth="1"/>
    <col min="4" max="4" width="5.1796875" style="2" customWidth="1"/>
    <col min="5" max="5" width="4.54296875" style="2" customWidth="1"/>
    <col min="6" max="6" width="4.1796875" style="2" customWidth="1"/>
    <col min="7" max="11" width="3.7265625" style="3" customWidth="1"/>
    <col min="12" max="21" width="4.26953125" style="17" customWidth="1"/>
    <col min="22" max="22" width="4" style="17" customWidth="1"/>
    <col min="23" max="23" width="4.81640625" style="21" customWidth="1"/>
    <col min="24" max="26" width="9.1796875" style="21"/>
    <col min="27" max="16384" width="9.1796875" style="2"/>
  </cols>
  <sheetData>
    <row r="1" spans="1:26" s="43" customFormat="1" ht="28" customHeight="1" x14ac:dyDescent="0.2">
      <c r="A1" s="4"/>
      <c r="G1" s="3"/>
      <c r="H1" s="3"/>
      <c r="I1" s="3"/>
      <c r="J1" s="3"/>
      <c r="K1" s="3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1"/>
      <c r="X1" s="21"/>
      <c r="Y1" s="21"/>
      <c r="Z1" s="21"/>
    </row>
    <row r="2" spans="1:26" ht="11.5" x14ac:dyDescent="0.2">
      <c r="A2" s="425" t="s">
        <v>157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spans="1:26" ht="12" customHeight="1" x14ac:dyDescent="0.25">
      <c r="A3" s="426" t="s">
        <v>16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</row>
    <row r="4" spans="1:26" ht="20.149999999999999" customHeight="1" x14ac:dyDescent="0.25">
      <c r="A4" s="427" t="s">
        <v>158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</row>
    <row r="5" spans="1:26" ht="9.7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6" s="3" customFormat="1" ht="14.15" customHeight="1" thickBot="1" x14ac:dyDescent="0.25">
      <c r="A6" s="157" t="s">
        <v>85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X6" s="23"/>
      <c r="Y6" s="23"/>
      <c r="Z6" s="23"/>
    </row>
    <row r="7" spans="1:26" s="1" customFormat="1" ht="16" customHeight="1" x14ac:dyDescent="0.25">
      <c r="A7" s="388" t="s">
        <v>21</v>
      </c>
      <c r="B7" s="400"/>
      <c r="C7" s="403" t="s">
        <v>0</v>
      </c>
      <c r="D7" s="404"/>
      <c r="E7" s="405" t="s">
        <v>12</v>
      </c>
      <c r="F7" s="428" t="s">
        <v>1</v>
      </c>
      <c r="G7" s="356" t="s">
        <v>2</v>
      </c>
      <c r="H7" s="357"/>
      <c r="I7" s="357"/>
      <c r="J7" s="357"/>
      <c r="K7" s="429"/>
      <c r="L7" s="357" t="s">
        <v>172</v>
      </c>
      <c r="M7" s="357"/>
      <c r="N7" s="357"/>
      <c r="O7" s="357"/>
      <c r="P7" s="357"/>
      <c r="Q7" s="357"/>
      <c r="R7" s="356" t="s">
        <v>173</v>
      </c>
      <c r="S7" s="357"/>
      <c r="T7" s="357"/>
      <c r="U7" s="357"/>
      <c r="V7" s="357"/>
      <c r="W7" s="358"/>
      <c r="X7" s="24"/>
      <c r="Y7" s="24"/>
      <c r="Z7" s="24"/>
    </row>
    <row r="8" spans="1:26" s="1" customFormat="1" ht="10.5" x14ac:dyDescent="0.25">
      <c r="A8" s="388"/>
      <c r="B8" s="401"/>
      <c r="C8" s="390" t="s">
        <v>180</v>
      </c>
      <c r="D8" s="363" t="s">
        <v>7</v>
      </c>
      <c r="E8" s="406"/>
      <c r="F8" s="412"/>
      <c r="G8" s="365" t="s">
        <v>3</v>
      </c>
      <c r="H8" s="348" t="s">
        <v>4</v>
      </c>
      <c r="I8" s="414" t="s">
        <v>5</v>
      </c>
      <c r="J8" s="348" t="s">
        <v>51</v>
      </c>
      <c r="K8" s="416" t="s">
        <v>6</v>
      </c>
      <c r="L8" s="359" t="s">
        <v>8</v>
      </c>
      <c r="M8" s="359"/>
      <c r="N8" s="362"/>
      <c r="O8" s="359" t="s">
        <v>9</v>
      </c>
      <c r="P8" s="359"/>
      <c r="Q8" s="360"/>
      <c r="R8" s="361" t="s">
        <v>10</v>
      </c>
      <c r="S8" s="359"/>
      <c r="T8" s="362"/>
      <c r="U8" s="359" t="s">
        <v>11</v>
      </c>
      <c r="V8" s="359"/>
      <c r="W8" s="362"/>
      <c r="X8" s="24"/>
      <c r="Y8" s="24"/>
      <c r="Z8" s="24"/>
    </row>
    <row r="9" spans="1:26" s="1" customFormat="1" ht="12" customHeight="1" thickBot="1" x14ac:dyDescent="0.3">
      <c r="A9" s="389"/>
      <c r="B9" s="402"/>
      <c r="C9" s="391"/>
      <c r="D9" s="364"/>
      <c r="E9" s="407"/>
      <c r="F9" s="413"/>
      <c r="G9" s="366"/>
      <c r="H9" s="349"/>
      <c r="I9" s="415"/>
      <c r="J9" s="349"/>
      <c r="K9" s="417"/>
      <c r="L9" s="193" t="s">
        <v>13</v>
      </c>
      <c r="M9" s="194" t="s">
        <v>5</v>
      </c>
      <c r="N9" s="197" t="s">
        <v>6</v>
      </c>
      <c r="O9" s="207" t="s">
        <v>13</v>
      </c>
      <c r="P9" s="195" t="s">
        <v>5</v>
      </c>
      <c r="Q9" s="196" t="s">
        <v>6</v>
      </c>
      <c r="R9" s="193" t="s">
        <v>13</v>
      </c>
      <c r="S9" s="194" t="s">
        <v>5</v>
      </c>
      <c r="T9" s="197" t="s">
        <v>6</v>
      </c>
      <c r="U9" s="207" t="s">
        <v>13</v>
      </c>
      <c r="V9" s="195" t="s">
        <v>5</v>
      </c>
      <c r="W9" s="197" t="s">
        <v>52</v>
      </c>
      <c r="X9" s="24"/>
      <c r="Y9" s="24"/>
      <c r="Z9" s="24"/>
    </row>
    <row r="10" spans="1:26" s="8" customFormat="1" ht="13" customHeight="1" x14ac:dyDescent="0.25">
      <c r="A10" s="290" t="s">
        <v>176</v>
      </c>
      <c r="B10" s="280"/>
      <c r="C10" s="38" t="s">
        <v>169</v>
      </c>
      <c r="D10" s="40" t="s">
        <v>170</v>
      </c>
      <c r="E10" s="38">
        <f>E11+E12+E13+E14+E15+E16+E17+E18+E19</f>
        <v>210</v>
      </c>
      <c r="F10" s="40">
        <f>F11+F12+F13+F14+F15+F16+F17+F18+F19</f>
        <v>28</v>
      </c>
      <c r="G10" s="38">
        <f>G11+G12+G13+G14+G15+G16+G17+G18+G19</f>
        <v>210</v>
      </c>
      <c r="H10" s="39"/>
      <c r="I10" s="39"/>
      <c r="J10" s="39"/>
      <c r="K10" s="40"/>
      <c r="L10" s="38">
        <f>L11+L12+L13+L14+L15+L19</f>
        <v>140</v>
      </c>
      <c r="M10" s="39"/>
      <c r="N10" s="243"/>
      <c r="O10" s="38">
        <f>O14+O16+O17+O18+O19</f>
        <v>70</v>
      </c>
      <c r="P10" s="47"/>
      <c r="Q10" s="40"/>
      <c r="R10" s="38"/>
      <c r="S10" s="39"/>
      <c r="T10" s="243"/>
      <c r="U10" s="38"/>
      <c r="V10" s="47"/>
      <c r="W10" s="217"/>
      <c r="X10" s="22"/>
      <c r="Y10" s="22"/>
      <c r="Z10" s="22"/>
    </row>
    <row r="11" spans="1:26" s="8" customFormat="1" ht="13" customHeight="1" x14ac:dyDescent="0.25">
      <c r="A11" s="291" t="s">
        <v>18</v>
      </c>
      <c r="B11" s="281" t="s">
        <v>28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7"/>
      <c r="L11" s="18">
        <v>20</v>
      </c>
      <c r="M11" s="19"/>
      <c r="N11" s="244"/>
      <c r="O11" s="18"/>
      <c r="P11" s="48"/>
      <c r="Q11" s="28"/>
      <c r="R11" s="18"/>
      <c r="S11" s="19"/>
      <c r="T11" s="244"/>
      <c r="U11" s="18"/>
      <c r="V11" s="48"/>
      <c r="W11" s="167"/>
      <c r="X11" s="22"/>
      <c r="Y11" s="22"/>
      <c r="Z11" s="22"/>
    </row>
    <row r="12" spans="1:26" s="8" customFormat="1" ht="13" customHeight="1" x14ac:dyDescent="0.25">
      <c r="A12" s="292" t="s">
        <v>19</v>
      </c>
      <c r="B12" s="281" t="s">
        <v>27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6"/>
      <c r="L12" s="18">
        <v>20</v>
      </c>
      <c r="M12" s="19"/>
      <c r="N12" s="244"/>
      <c r="O12" s="18"/>
      <c r="P12" s="48"/>
      <c r="Q12" s="28"/>
      <c r="R12" s="18"/>
      <c r="S12" s="19"/>
      <c r="T12" s="244"/>
      <c r="U12" s="18"/>
      <c r="V12" s="48"/>
      <c r="W12" s="167"/>
      <c r="X12" s="22"/>
      <c r="Y12" s="22"/>
      <c r="Z12" s="22"/>
    </row>
    <row r="13" spans="1:26" s="8" customFormat="1" ht="13" customHeight="1" x14ac:dyDescent="0.25">
      <c r="A13" s="292" t="s">
        <v>17</v>
      </c>
      <c r="B13" s="281" t="s">
        <v>29</v>
      </c>
      <c r="C13" s="6" t="s">
        <v>15</v>
      </c>
      <c r="D13" s="7"/>
      <c r="E13" s="6">
        <v>20</v>
      </c>
      <c r="F13" s="7">
        <v>3</v>
      </c>
      <c r="G13" s="6">
        <v>20</v>
      </c>
      <c r="H13" s="5"/>
      <c r="I13" s="5"/>
      <c r="J13" s="5"/>
      <c r="K13" s="56"/>
      <c r="L13" s="18">
        <v>20</v>
      </c>
      <c r="M13" s="19"/>
      <c r="N13" s="244"/>
      <c r="O13" s="18"/>
      <c r="P13" s="48"/>
      <c r="Q13" s="28"/>
      <c r="R13" s="18"/>
      <c r="S13" s="19"/>
      <c r="T13" s="244"/>
      <c r="U13" s="18"/>
      <c r="V13" s="48"/>
      <c r="W13" s="167"/>
      <c r="X13" s="22"/>
      <c r="Y13" s="22"/>
      <c r="Z13" s="22"/>
    </row>
    <row r="14" spans="1:26" s="8" customFormat="1" ht="13" customHeight="1" x14ac:dyDescent="0.25">
      <c r="A14" s="291" t="s">
        <v>23</v>
      </c>
      <c r="B14" s="281" t="s">
        <v>73</v>
      </c>
      <c r="C14" s="6" t="s">
        <v>15</v>
      </c>
      <c r="D14" s="7"/>
      <c r="E14" s="6">
        <v>30</v>
      </c>
      <c r="F14" s="7">
        <v>3</v>
      </c>
      <c r="G14" s="6">
        <v>30</v>
      </c>
      <c r="H14" s="5"/>
      <c r="I14" s="5"/>
      <c r="J14" s="5"/>
      <c r="K14" s="7"/>
      <c r="L14" s="18">
        <v>30</v>
      </c>
      <c r="M14" s="19"/>
      <c r="N14" s="245"/>
      <c r="O14" s="18"/>
      <c r="P14" s="48"/>
      <c r="Q14" s="28"/>
      <c r="R14" s="18"/>
      <c r="S14" s="19"/>
      <c r="T14" s="244"/>
      <c r="U14" s="18"/>
      <c r="V14" s="48"/>
      <c r="W14" s="167"/>
      <c r="X14" s="22"/>
      <c r="Y14" s="22"/>
      <c r="Z14" s="22"/>
    </row>
    <row r="15" spans="1:26" s="8" customFormat="1" ht="13" customHeight="1" x14ac:dyDescent="0.25">
      <c r="A15" s="291" t="s">
        <v>24</v>
      </c>
      <c r="B15" s="281" t="s">
        <v>30</v>
      </c>
      <c r="C15" s="6" t="s">
        <v>14</v>
      </c>
      <c r="D15" s="7"/>
      <c r="E15" s="6">
        <v>30</v>
      </c>
      <c r="F15" s="7">
        <v>3</v>
      </c>
      <c r="G15" s="6">
        <v>30</v>
      </c>
      <c r="H15" s="5"/>
      <c r="I15" s="5"/>
      <c r="J15" s="5"/>
      <c r="K15" s="7"/>
      <c r="L15" s="18">
        <v>30</v>
      </c>
      <c r="M15" s="14"/>
      <c r="N15" s="246"/>
      <c r="O15" s="18"/>
      <c r="P15" s="51"/>
      <c r="Q15" s="31"/>
      <c r="R15" s="16"/>
      <c r="S15" s="14"/>
      <c r="T15" s="255"/>
      <c r="U15" s="16"/>
      <c r="V15" s="52"/>
      <c r="W15" s="167"/>
      <c r="X15" s="22"/>
      <c r="Y15" s="22"/>
      <c r="Z15" s="22"/>
    </row>
    <row r="16" spans="1:26" s="8" customFormat="1" ht="13" customHeight="1" x14ac:dyDescent="0.25">
      <c r="A16" s="291" t="s">
        <v>20</v>
      </c>
      <c r="B16" s="281" t="s">
        <v>74</v>
      </c>
      <c r="C16" s="6"/>
      <c r="D16" s="7" t="s">
        <v>15</v>
      </c>
      <c r="E16" s="6">
        <v>20</v>
      </c>
      <c r="F16" s="7">
        <v>3</v>
      </c>
      <c r="G16" s="6">
        <v>20</v>
      </c>
      <c r="H16" s="5"/>
      <c r="I16" s="5"/>
      <c r="J16" s="5"/>
      <c r="K16" s="7"/>
      <c r="L16" s="18"/>
      <c r="M16" s="14"/>
      <c r="N16" s="246"/>
      <c r="O16" s="18">
        <v>20</v>
      </c>
      <c r="P16" s="52"/>
      <c r="Q16" s="31"/>
      <c r="R16" s="16"/>
      <c r="S16" s="14"/>
      <c r="T16" s="255"/>
      <c r="U16" s="16"/>
      <c r="V16" s="52"/>
      <c r="W16" s="167"/>
      <c r="X16" s="22"/>
      <c r="Y16" s="22"/>
      <c r="Z16" s="22"/>
    </row>
    <row r="17" spans="1:26" s="8" customFormat="1" ht="13" customHeight="1" x14ac:dyDescent="0.25">
      <c r="A17" s="293" t="s">
        <v>63</v>
      </c>
      <c r="B17" s="282" t="s">
        <v>75</v>
      </c>
      <c r="C17" s="15"/>
      <c r="D17" s="109" t="s">
        <v>14</v>
      </c>
      <c r="E17" s="15">
        <v>30</v>
      </c>
      <c r="F17" s="109">
        <v>4</v>
      </c>
      <c r="G17" s="15">
        <v>30</v>
      </c>
      <c r="H17" s="87"/>
      <c r="I17" s="87"/>
      <c r="J17" s="87"/>
      <c r="K17" s="109"/>
      <c r="L17" s="27"/>
      <c r="M17" s="30"/>
      <c r="N17" s="247"/>
      <c r="O17" s="18">
        <v>30</v>
      </c>
      <c r="P17" s="49"/>
      <c r="Q17" s="31"/>
      <c r="R17" s="32"/>
      <c r="S17" s="30"/>
      <c r="T17" s="256"/>
      <c r="U17" s="32"/>
      <c r="V17" s="49"/>
      <c r="W17" s="167"/>
      <c r="X17" s="22"/>
      <c r="Y17" s="22"/>
      <c r="Z17" s="22"/>
    </row>
    <row r="18" spans="1:26" s="8" customFormat="1" ht="13" customHeight="1" x14ac:dyDescent="0.25">
      <c r="A18" s="293" t="s">
        <v>25</v>
      </c>
      <c r="B18" s="282" t="s">
        <v>76</v>
      </c>
      <c r="C18" s="15"/>
      <c r="D18" s="109" t="s">
        <v>14</v>
      </c>
      <c r="E18" s="15">
        <v>20</v>
      </c>
      <c r="F18" s="109">
        <v>4</v>
      </c>
      <c r="G18" s="15">
        <v>20</v>
      </c>
      <c r="H18" s="87"/>
      <c r="I18" s="87"/>
      <c r="J18" s="87"/>
      <c r="K18" s="109"/>
      <c r="L18" s="27"/>
      <c r="M18" s="30"/>
      <c r="N18" s="247"/>
      <c r="O18" s="18">
        <v>20</v>
      </c>
      <c r="P18" s="49"/>
      <c r="Q18" s="31"/>
      <c r="R18" s="32"/>
      <c r="S18" s="30"/>
      <c r="T18" s="256"/>
      <c r="U18" s="32"/>
      <c r="V18" s="49"/>
      <c r="W18" s="167"/>
      <c r="X18" s="22"/>
      <c r="Y18" s="22"/>
      <c r="Z18" s="22"/>
    </row>
    <row r="19" spans="1:26" s="218" customFormat="1" ht="13" customHeight="1" thickBot="1" x14ac:dyDescent="0.3">
      <c r="A19" s="294" t="s">
        <v>46</v>
      </c>
      <c r="B19" s="283" t="s">
        <v>77</v>
      </c>
      <c r="C19" s="114" t="s">
        <v>15</v>
      </c>
      <c r="D19" s="113"/>
      <c r="E19" s="114">
        <v>20</v>
      </c>
      <c r="F19" s="113">
        <v>2</v>
      </c>
      <c r="G19" s="114">
        <v>20</v>
      </c>
      <c r="H19" s="115"/>
      <c r="I19" s="115"/>
      <c r="J19" s="115"/>
      <c r="K19" s="113"/>
      <c r="L19" s="116">
        <v>20</v>
      </c>
      <c r="M19" s="117"/>
      <c r="N19" s="248"/>
      <c r="O19" s="116"/>
      <c r="P19" s="119"/>
      <c r="Q19" s="120"/>
      <c r="R19" s="118"/>
      <c r="S19" s="117"/>
      <c r="T19" s="257"/>
      <c r="U19" s="118"/>
      <c r="V19" s="119"/>
      <c r="W19" s="168"/>
      <c r="X19" s="22"/>
      <c r="Y19" s="22"/>
      <c r="Z19" s="22"/>
    </row>
    <row r="20" spans="1:26" s="218" customFormat="1" ht="13" customHeight="1" x14ac:dyDescent="0.25">
      <c r="A20" s="290" t="s">
        <v>177</v>
      </c>
      <c r="B20" s="280"/>
      <c r="C20" s="38" t="s">
        <v>171</v>
      </c>
      <c r="D20" s="40" t="s">
        <v>88</v>
      </c>
      <c r="E20" s="38">
        <f>E21+E22+E23+E24+E25+E26+E27</f>
        <v>170</v>
      </c>
      <c r="F20" s="40">
        <f>F21+F22+F23+F24+F25+F26+F27</f>
        <v>29</v>
      </c>
      <c r="G20" s="111">
        <f>G21</f>
        <v>20</v>
      </c>
      <c r="H20" s="39"/>
      <c r="I20" s="39">
        <f>I22+I23</f>
        <v>30</v>
      </c>
      <c r="J20" s="39"/>
      <c r="K20" s="40">
        <f>K24+K25+K26+K27</f>
        <v>120</v>
      </c>
      <c r="L20" s="38">
        <f>L21</f>
        <v>20</v>
      </c>
      <c r="M20" s="39">
        <f>M22+M23</f>
        <v>30</v>
      </c>
      <c r="N20" s="243">
        <f>N24</f>
        <v>30</v>
      </c>
      <c r="O20" s="38"/>
      <c r="P20" s="47"/>
      <c r="Q20" s="40">
        <f>Q25</f>
        <v>30</v>
      </c>
      <c r="R20" s="38"/>
      <c r="S20" s="39"/>
      <c r="T20" s="243">
        <f>T26</f>
        <v>30</v>
      </c>
      <c r="U20" s="38"/>
      <c r="V20" s="47"/>
      <c r="W20" s="169">
        <f>W27</f>
        <v>30</v>
      </c>
      <c r="X20" s="22"/>
      <c r="Y20" s="22"/>
      <c r="Z20" s="22"/>
    </row>
    <row r="21" spans="1:26" s="218" customFormat="1" ht="13" customHeight="1" x14ac:dyDescent="0.25">
      <c r="A21" s="295" t="s">
        <v>22</v>
      </c>
      <c r="B21" s="282" t="s">
        <v>79</v>
      </c>
      <c r="C21" s="89" t="s">
        <v>14</v>
      </c>
      <c r="D21" s="95"/>
      <c r="E21" s="89">
        <v>20</v>
      </c>
      <c r="F21" s="109">
        <v>3</v>
      </c>
      <c r="G21" s="89">
        <v>20</v>
      </c>
      <c r="H21" s="94"/>
      <c r="I21" s="94"/>
      <c r="J21" s="94"/>
      <c r="K21" s="96"/>
      <c r="L21" s="90">
        <v>20</v>
      </c>
      <c r="M21" s="91"/>
      <c r="N21" s="249"/>
      <c r="O21" s="242"/>
      <c r="P21" s="98"/>
      <c r="Q21" s="99"/>
      <c r="R21" s="97"/>
      <c r="S21" s="98"/>
      <c r="T21" s="249"/>
      <c r="U21" s="242"/>
      <c r="V21" s="98"/>
      <c r="W21" s="170"/>
      <c r="X21" s="22"/>
      <c r="Y21" s="22"/>
      <c r="Z21" s="22"/>
    </row>
    <row r="22" spans="1:26" s="218" customFormat="1" ht="13" customHeight="1" x14ac:dyDescent="0.25">
      <c r="A22" s="291" t="s">
        <v>165</v>
      </c>
      <c r="B22" s="281" t="s">
        <v>80</v>
      </c>
      <c r="C22" s="92" t="s">
        <v>15</v>
      </c>
      <c r="D22" s="7"/>
      <c r="E22" s="92">
        <v>15</v>
      </c>
      <c r="F22" s="7">
        <v>3</v>
      </c>
      <c r="G22" s="92"/>
      <c r="H22" s="5"/>
      <c r="I22" s="5">
        <v>15</v>
      </c>
      <c r="J22" s="5"/>
      <c r="K22" s="56"/>
      <c r="L22" s="93"/>
      <c r="M22" s="19">
        <v>15</v>
      </c>
      <c r="N22" s="244"/>
      <c r="O22" s="18"/>
      <c r="P22" s="19"/>
      <c r="Q22" s="28"/>
      <c r="R22" s="93"/>
      <c r="S22" s="19"/>
      <c r="T22" s="244"/>
      <c r="U22" s="18"/>
      <c r="V22" s="19"/>
      <c r="W22" s="164"/>
      <c r="X22" s="22"/>
      <c r="Y22" s="22"/>
      <c r="Z22" s="22"/>
    </row>
    <row r="23" spans="1:26" s="218" customFormat="1" ht="13" customHeight="1" x14ac:dyDescent="0.25">
      <c r="A23" s="293" t="s">
        <v>45</v>
      </c>
      <c r="B23" s="284" t="s">
        <v>81</v>
      </c>
      <c r="C23" s="89" t="s">
        <v>15</v>
      </c>
      <c r="D23" s="109"/>
      <c r="E23" s="89">
        <v>15</v>
      </c>
      <c r="F23" s="109">
        <v>3</v>
      </c>
      <c r="G23" s="89"/>
      <c r="H23" s="87"/>
      <c r="I23" s="87">
        <v>15</v>
      </c>
      <c r="J23" s="87"/>
      <c r="K23" s="88"/>
      <c r="L23" s="90"/>
      <c r="M23" s="91">
        <v>15</v>
      </c>
      <c r="N23" s="250"/>
      <c r="O23" s="27"/>
      <c r="P23" s="91"/>
      <c r="Q23" s="86"/>
      <c r="R23" s="90"/>
      <c r="S23" s="91"/>
      <c r="T23" s="250"/>
      <c r="U23" s="27"/>
      <c r="V23" s="91"/>
      <c r="W23" s="171"/>
      <c r="X23" s="22"/>
      <c r="Y23" s="22"/>
      <c r="Z23" s="22"/>
    </row>
    <row r="24" spans="1:26" s="218" customFormat="1" ht="13" customHeight="1" x14ac:dyDescent="0.25">
      <c r="A24" s="381" t="s">
        <v>26</v>
      </c>
      <c r="B24" s="384" t="s">
        <v>82</v>
      </c>
      <c r="C24" s="6" t="s">
        <v>31</v>
      </c>
      <c r="D24" s="7"/>
      <c r="E24" s="6">
        <v>30</v>
      </c>
      <c r="F24" s="7">
        <v>4</v>
      </c>
      <c r="G24" s="6"/>
      <c r="H24" s="5"/>
      <c r="I24" s="5"/>
      <c r="J24" s="5"/>
      <c r="K24" s="56">
        <v>30</v>
      </c>
      <c r="L24" s="18"/>
      <c r="M24" s="19"/>
      <c r="N24" s="244">
        <v>30</v>
      </c>
      <c r="O24" s="18"/>
      <c r="P24" s="48"/>
      <c r="Q24" s="28"/>
      <c r="R24" s="32"/>
      <c r="S24" s="30"/>
      <c r="T24" s="256"/>
      <c r="U24" s="32"/>
      <c r="V24" s="49"/>
      <c r="W24" s="167"/>
      <c r="X24" s="22"/>
      <c r="Y24" s="22"/>
      <c r="Z24" s="22"/>
    </row>
    <row r="25" spans="1:26" s="218" customFormat="1" ht="13" customHeight="1" x14ac:dyDescent="0.25">
      <c r="A25" s="382"/>
      <c r="B25" s="385"/>
      <c r="C25" s="42"/>
      <c r="D25" s="110" t="s">
        <v>31</v>
      </c>
      <c r="E25" s="42">
        <v>30</v>
      </c>
      <c r="F25" s="110">
        <v>5</v>
      </c>
      <c r="G25" s="42"/>
      <c r="H25" s="42"/>
      <c r="I25" s="42"/>
      <c r="J25" s="42"/>
      <c r="K25" s="59">
        <v>30</v>
      </c>
      <c r="L25" s="33"/>
      <c r="M25" s="33"/>
      <c r="N25" s="251"/>
      <c r="O25" s="33"/>
      <c r="P25" s="54"/>
      <c r="Q25" s="60">
        <v>30</v>
      </c>
      <c r="R25" s="29"/>
      <c r="S25" s="37"/>
      <c r="T25" s="258"/>
      <c r="U25" s="29"/>
      <c r="V25" s="53"/>
      <c r="W25" s="219"/>
      <c r="X25" s="22"/>
      <c r="Y25" s="22"/>
      <c r="Z25" s="22"/>
    </row>
    <row r="26" spans="1:26" s="218" customFormat="1" ht="13" customHeight="1" x14ac:dyDescent="0.25">
      <c r="A26" s="382"/>
      <c r="B26" s="385"/>
      <c r="C26" s="6" t="s">
        <v>31</v>
      </c>
      <c r="D26" s="7"/>
      <c r="E26" s="6">
        <v>30</v>
      </c>
      <c r="F26" s="7">
        <v>5</v>
      </c>
      <c r="G26" s="6"/>
      <c r="H26" s="6"/>
      <c r="I26" s="6"/>
      <c r="J26" s="6"/>
      <c r="K26" s="56">
        <v>30</v>
      </c>
      <c r="L26" s="18"/>
      <c r="M26" s="18"/>
      <c r="N26" s="245"/>
      <c r="O26" s="18"/>
      <c r="P26" s="48"/>
      <c r="Q26" s="28"/>
      <c r="R26" s="32"/>
      <c r="S26" s="30"/>
      <c r="T26" s="244">
        <v>30</v>
      </c>
      <c r="U26" s="32"/>
      <c r="V26" s="49"/>
      <c r="W26" s="167"/>
      <c r="X26" s="22"/>
      <c r="Y26" s="22"/>
      <c r="Z26" s="22"/>
    </row>
    <row r="27" spans="1:26" s="218" customFormat="1" ht="13" customHeight="1" thickBot="1" x14ac:dyDescent="0.3">
      <c r="A27" s="383"/>
      <c r="B27" s="386"/>
      <c r="C27" s="114"/>
      <c r="D27" s="113" t="s">
        <v>31</v>
      </c>
      <c r="E27" s="114">
        <v>30</v>
      </c>
      <c r="F27" s="113">
        <v>6</v>
      </c>
      <c r="G27" s="114"/>
      <c r="H27" s="114"/>
      <c r="I27" s="114"/>
      <c r="J27" s="114"/>
      <c r="K27" s="121">
        <v>30</v>
      </c>
      <c r="L27" s="116"/>
      <c r="M27" s="116"/>
      <c r="N27" s="252"/>
      <c r="O27" s="116"/>
      <c r="P27" s="122"/>
      <c r="Q27" s="123"/>
      <c r="R27" s="118"/>
      <c r="S27" s="117"/>
      <c r="T27" s="257"/>
      <c r="U27" s="118"/>
      <c r="V27" s="119"/>
      <c r="W27" s="166">
        <v>30</v>
      </c>
      <c r="X27" s="22"/>
      <c r="Y27" s="22"/>
      <c r="Z27" s="22"/>
    </row>
    <row r="28" spans="1:26" s="218" customFormat="1" ht="13" customHeight="1" thickBot="1" x14ac:dyDescent="0.3">
      <c r="A28" s="286" t="s">
        <v>78</v>
      </c>
      <c r="B28" s="276" t="s">
        <v>83</v>
      </c>
      <c r="C28" s="126"/>
      <c r="D28" s="125" t="s">
        <v>15</v>
      </c>
      <c r="E28" s="126">
        <v>30</v>
      </c>
      <c r="F28" s="125">
        <v>2</v>
      </c>
      <c r="G28" s="126"/>
      <c r="H28" s="127"/>
      <c r="I28" s="127">
        <v>30</v>
      </c>
      <c r="J28" s="127"/>
      <c r="K28" s="128"/>
      <c r="L28" s="129"/>
      <c r="M28" s="130"/>
      <c r="N28" s="253"/>
      <c r="O28" s="134"/>
      <c r="P28" s="130">
        <v>30</v>
      </c>
      <c r="Q28" s="131"/>
      <c r="R28" s="129"/>
      <c r="S28" s="130"/>
      <c r="T28" s="253"/>
      <c r="U28" s="134"/>
      <c r="V28" s="130"/>
      <c r="W28" s="172"/>
      <c r="X28" s="22"/>
      <c r="Y28" s="22"/>
      <c r="Z28" s="22"/>
    </row>
    <row r="29" spans="1:26" s="222" customFormat="1" ht="13" customHeight="1" thickBot="1" x14ac:dyDescent="0.3">
      <c r="A29" s="286" t="s">
        <v>161</v>
      </c>
      <c r="B29" s="276" t="s">
        <v>86</v>
      </c>
      <c r="C29" s="132"/>
      <c r="D29" s="125" t="s">
        <v>31</v>
      </c>
      <c r="E29" s="133">
        <v>30</v>
      </c>
      <c r="F29" s="125">
        <v>2</v>
      </c>
      <c r="G29" s="133">
        <v>30</v>
      </c>
      <c r="H29" s="133"/>
      <c r="I29" s="133"/>
      <c r="J29" s="133"/>
      <c r="K29" s="128"/>
      <c r="L29" s="134"/>
      <c r="M29" s="134"/>
      <c r="N29" s="254"/>
      <c r="O29" s="134"/>
      <c r="P29" s="135"/>
      <c r="Q29" s="131"/>
      <c r="R29" s="129"/>
      <c r="S29" s="134"/>
      <c r="T29" s="253"/>
      <c r="U29" s="134">
        <v>30</v>
      </c>
      <c r="V29" s="134"/>
      <c r="W29" s="220"/>
      <c r="X29" s="221"/>
      <c r="Y29" s="221"/>
      <c r="Z29" s="221"/>
    </row>
    <row r="30" spans="1:26" s="222" customFormat="1" ht="13" customHeight="1" thickBot="1" x14ac:dyDescent="0.3">
      <c r="A30" s="286" t="s">
        <v>84</v>
      </c>
      <c r="B30" s="276" t="s">
        <v>87</v>
      </c>
      <c r="C30" s="133" t="s">
        <v>31</v>
      </c>
      <c r="D30" s="125"/>
      <c r="E30" s="133">
        <v>60</v>
      </c>
      <c r="F30" s="125">
        <v>6</v>
      </c>
      <c r="G30" s="133"/>
      <c r="H30" s="133"/>
      <c r="I30" s="133"/>
      <c r="J30" s="133">
        <v>60</v>
      </c>
      <c r="K30" s="128"/>
      <c r="L30" s="136"/>
      <c r="M30" s="130"/>
      <c r="N30" s="254"/>
      <c r="O30" s="136"/>
      <c r="P30" s="130"/>
      <c r="Q30" s="137"/>
      <c r="R30" s="138"/>
      <c r="S30" s="130"/>
      <c r="T30" s="254">
        <v>60</v>
      </c>
      <c r="U30" s="136"/>
      <c r="V30" s="130"/>
      <c r="W30" s="173"/>
      <c r="X30" s="221"/>
      <c r="Y30" s="221"/>
      <c r="Z30" s="221"/>
    </row>
    <row r="31" spans="1:26" s="222" customFormat="1" ht="13" customHeight="1" x14ac:dyDescent="0.25">
      <c r="A31" s="287" t="s">
        <v>117</v>
      </c>
      <c r="B31" s="277"/>
      <c r="C31" s="176"/>
      <c r="D31" s="177"/>
      <c r="E31" s="176">
        <f>E10+E20+E28+E29</f>
        <v>440</v>
      </c>
      <c r="F31" s="177"/>
      <c r="G31" s="176">
        <f>G10+G20+G29</f>
        <v>260</v>
      </c>
      <c r="H31" s="176"/>
      <c r="I31" s="176">
        <f>I20+I28</f>
        <v>60</v>
      </c>
      <c r="J31" s="176"/>
      <c r="K31" s="178">
        <f>K20</f>
        <v>120</v>
      </c>
      <c r="L31" s="376">
        <f>L10:N10+L20+M20+N20</f>
        <v>220</v>
      </c>
      <c r="M31" s="367"/>
      <c r="N31" s="368"/>
      <c r="O31" s="374">
        <f>O10:Q10+Q20+P28+O29</f>
        <v>130</v>
      </c>
      <c r="P31" s="374"/>
      <c r="Q31" s="380"/>
      <c r="R31" s="376">
        <f>T20</f>
        <v>30</v>
      </c>
      <c r="S31" s="367"/>
      <c r="T31" s="368"/>
      <c r="U31" s="367">
        <f>W20+U29</f>
        <v>60</v>
      </c>
      <c r="V31" s="367"/>
      <c r="W31" s="368"/>
      <c r="X31" s="221"/>
      <c r="Y31" s="221"/>
      <c r="Z31" s="221"/>
    </row>
    <row r="32" spans="1:26" s="222" customFormat="1" ht="13" customHeight="1" x14ac:dyDescent="0.25">
      <c r="A32" s="288" t="s">
        <v>43</v>
      </c>
      <c r="B32" s="278"/>
      <c r="C32" s="179"/>
      <c r="D32" s="180"/>
      <c r="E32" s="181"/>
      <c r="F32" s="180">
        <f>F10+F20+F28+F29</f>
        <v>61</v>
      </c>
      <c r="G32" s="182"/>
      <c r="H32" s="182"/>
      <c r="I32" s="182"/>
      <c r="J32" s="182"/>
      <c r="K32" s="183"/>
      <c r="L32" s="369">
        <f>SUM(F11:F15,F19,F21:F24)</f>
        <v>30</v>
      </c>
      <c r="M32" s="370"/>
      <c r="N32" s="371"/>
      <c r="O32" s="370">
        <f>F16+F17+F18+F25+F28</f>
        <v>18</v>
      </c>
      <c r="P32" s="370"/>
      <c r="Q32" s="372"/>
      <c r="R32" s="369">
        <f>F26+F30</f>
        <v>11</v>
      </c>
      <c r="S32" s="370"/>
      <c r="T32" s="371"/>
      <c r="U32" s="370">
        <f>F27+F29</f>
        <v>8</v>
      </c>
      <c r="V32" s="370"/>
      <c r="W32" s="371"/>
      <c r="X32" s="221"/>
      <c r="Y32" s="221"/>
      <c r="Z32" s="221"/>
    </row>
    <row r="33" spans="1:26" s="1" customFormat="1" ht="13" customHeight="1" x14ac:dyDescent="0.25">
      <c r="A33" s="289" t="s">
        <v>91</v>
      </c>
      <c r="B33" s="279"/>
      <c r="C33" s="185"/>
      <c r="D33" s="177"/>
      <c r="E33" s="185">
        <f>E30</f>
        <v>60</v>
      </c>
      <c r="F33" s="177"/>
      <c r="G33" s="369">
        <v>60</v>
      </c>
      <c r="H33" s="370"/>
      <c r="I33" s="370"/>
      <c r="J33" s="370"/>
      <c r="K33" s="372"/>
      <c r="L33" s="373"/>
      <c r="M33" s="374"/>
      <c r="N33" s="375"/>
      <c r="O33" s="374"/>
      <c r="P33" s="374"/>
      <c r="Q33" s="380"/>
      <c r="R33" s="373">
        <v>60</v>
      </c>
      <c r="S33" s="374"/>
      <c r="T33" s="375"/>
      <c r="U33" s="374"/>
      <c r="V33" s="374"/>
      <c r="W33" s="375"/>
      <c r="X33" s="24"/>
      <c r="Y33" s="24"/>
      <c r="Z33" s="24"/>
    </row>
    <row r="34" spans="1:26" s="1" customFormat="1" ht="13" customHeight="1" x14ac:dyDescent="0.25">
      <c r="A34" s="288" t="s">
        <v>92</v>
      </c>
      <c r="B34" s="278"/>
      <c r="C34" s="179"/>
      <c r="D34" s="180"/>
      <c r="E34" s="181"/>
      <c r="F34" s="180">
        <f>F30</f>
        <v>6</v>
      </c>
      <c r="G34" s="182"/>
      <c r="H34" s="182"/>
      <c r="I34" s="182"/>
      <c r="J34" s="182"/>
      <c r="K34" s="183"/>
      <c r="L34" s="369"/>
      <c r="M34" s="370"/>
      <c r="N34" s="371"/>
      <c r="O34" s="370"/>
      <c r="P34" s="370"/>
      <c r="Q34" s="372"/>
      <c r="R34" s="369">
        <f>F30</f>
        <v>6</v>
      </c>
      <c r="S34" s="370"/>
      <c r="T34" s="371"/>
      <c r="U34" s="370"/>
      <c r="V34" s="370"/>
      <c r="W34" s="371"/>
      <c r="X34" s="24"/>
      <c r="Y34" s="24"/>
      <c r="Z34" s="24"/>
    </row>
    <row r="35" spans="1:26" s="1" customFormat="1" ht="13" customHeight="1" thickBot="1" x14ac:dyDescent="0.3">
      <c r="A35" s="285" t="s">
        <v>44</v>
      </c>
      <c r="B35" s="275"/>
      <c r="C35" s="187">
        <v>2</v>
      </c>
      <c r="D35" s="188">
        <v>2</v>
      </c>
      <c r="E35" s="187"/>
      <c r="F35" s="188"/>
      <c r="G35" s="189"/>
      <c r="H35" s="189"/>
      <c r="I35" s="189"/>
      <c r="J35" s="189"/>
      <c r="K35" s="190"/>
      <c r="L35" s="189"/>
      <c r="M35" s="189">
        <v>2</v>
      </c>
      <c r="N35" s="201"/>
      <c r="O35" s="189"/>
      <c r="P35" s="189">
        <v>2</v>
      </c>
      <c r="Q35" s="190"/>
      <c r="R35" s="191"/>
      <c r="S35" s="189"/>
      <c r="T35" s="201"/>
      <c r="U35" s="189"/>
      <c r="V35" s="189"/>
      <c r="W35" s="192"/>
      <c r="X35" s="24"/>
      <c r="Y35" s="24"/>
      <c r="Z35" s="24"/>
    </row>
    <row r="36" spans="1:26" s="10" customFormat="1" ht="16" customHeight="1" x14ac:dyDescent="0.25">
      <c r="A36" s="387" t="s">
        <v>50</v>
      </c>
      <c r="B36" s="392"/>
      <c r="C36" s="395" t="s">
        <v>0</v>
      </c>
      <c r="D36" s="396"/>
      <c r="E36" s="397" t="s">
        <v>12</v>
      </c>
      <c r="F36" s="411" t="s">
        <v>1</v>
      </c>
      <c r="G36" s="377" t="s">
        <v>2</v>
      </c>
      <c r="H36" s="378"/>
      <c r="I36" s="378"/>
      <c r="J36" s="378"/>
      <c r="K36" s="379"/>
      <c r="L36" s="377" t="s">
        <v>172</v>
      </c>
      <c r="M36" s="378"/>
      <c r="N36" s="378"/>
      <c r="O36" s="378"/>
      <c r="P36" s="378"/>
      <c r="Q36" s="378"/>
      <c r="R36" s="377" t="s">
        <v>173</v>
      </c>
      <c r="S36" s="378"/>
      <c r="T36" s="378"/>
      <c r="U36" s="378"/>
      <c r="V36" s="378"/>
      <c r="W36" s="418"/>
      <c r="X36" s="25"/>
      <c r="Y36" s="25"/>
      <c r="Z36" s="25"/>
    </row>
    <row r="37" spans="1:26" ht="11.25" customHeight="1" x14ac:dyDescent="0.2">
      <c r="A37" s="388"/>
      <c r="B37" s="393"/>
      <c r="C37" s="390" t="s">
        <v>180</v>
      </c>
      <c r="D37" s="363" t="s">
        <v>7</v>
      </c>
      <c r="E37" s="398"/>
      <c r="F37" s="412"/>
      <c r="G37" s="365" t="s">
        <v>3</v>
      </c>
      <c r="H37" s="348" t="s">
        <v>4</v>
      </c>
      <c r="I37" s="414" t="s">
        <v>5</v>
      </c>
      <c r="J37" s="348" t="s">
        <v>51</v>
      </c>
      <c r="K37" s="416" t="s">
        <v>6</v>
      </c>
      <c r="L37" s="359" t="s">
        <v>8</v>
      </c>
      <c r="M37" s="359"/>
      <c r="N37" s="362"/>
      <c r="O37" s="359" t="s">
        <v>9</v>
      </c>
      <c r="P37" s="359"/>
      <c r="Q37" s="360"/>
      <c r="R37" s="361" t="s">
        <v>10</v>
      </c>
      <c r="S37" s="359"/>
      <c r="T37" s="362"/>
      <c r="U37" s="359" t="s">
        <v>11</v>
      </c>
      <c r="V37" s="359"/>
      <c r="W37" s="362"/>
    </row>
    <row r="38" spans="1:26" s="43" customFormat="1" ht="11.25" customHeight="1" thickBot="1" x14ac:dyDescent="0.25">
      <c r="A38" s="389"/>
      <c r="B38" s="394"/>
      <c r="C38" s="391"/>
      <c r="D38" s="364"/>
      <c r="E38" s="399"/>
      <c r="F38" s="413"/>
      <c r="G38" s="366"/>
      <c r="H38" s="349"/>
      <c r="I38" s="415"/>
      <c r="J38" s="349"/>
      <c r="K38" s="417"/>
      <c r="L38" s="193" t="s">
        <v>13</v>
      </c>
      <c r="M38" s="194" t="s">
        <v>5</v>
      </c>
      <c r="N38" s="197" t="s">
        <v>6</v>
      </c>
      <c r="O38" s="207" t="s">
        <v>13</v>
      </c>
      <c r="P38" s="195" t="s">
        <v>5</v>
      </c>
      <c r="Q38" s="196" t="s">
        <v>6</v>
      </c>
      <c r="R38" s="193" t="s">
        <v>13</v>
      </c>
      <c r="S38" s="194" t="s">
        <v>5</v>
      </c>
      <c r="T38" s="197" t="s">
        <v>6</v>
      </c>
      <c r="U38" s="207" t="s">
        <v>13</v>
      </c>
      <c r="V38" s="195" t="s">
        <v>5</v>
      </c>
      <c r="W38" s="197" t="s">
        <v>6</v>
      </c>
      <c r="X38" s="21"/>
      <c r="Y38" s="21"/>
      <c r="Z38" s="21"/>
    </row>
    <row r="39" spans="1:26" s="8" customFormat="1" ht="13" customHeight="1" x14ac:dyDescent="0.25">
      <c r="A39" s="299" t="s">
        <v>93</v>
      </c>
      <c r="B39" s="296"/>
      <c r="C39" s="38"/>
      <c r="D39" s="40"/>
      <c r="E39" s="38"/>
      <c r="F39" s="40"/>
      <c r="G39" s="38"/>
      <c r="H39" s="223"/>
      <c r="I39" s="39"/>
      <c r="J39" s="223"/>
      <c r="K39" s="40"/>
      <c r="L39" s="38"/>
      <c r="M39" s="39"/>
      <c r="N39" s="243"/>
      <c r="O39" s="38"/>
      <c r="P39" s="47"/>
      <c r="Q39" s="40"/>
      <c r="R39" s="38"/>
      <c r="S39" s="39"/>
      <c r="T39" s="243"/>
      <c r="U39" s="38"/>
      <c r="V39" s="47"/>
      <c r="W39" s="224"/>
      <c r="X39" s="22"/>
      <c r="Y39" s="22"/>
      <c r="Z39" s="22"/>
    </row>
    <row r="40" spans="1:26" s="8" customFormat="1" ht="13" customHeight="1" x14ac:dyDescent="0.25">
      <c r="A40" s="300" t="s">
        <v>32</v>
      </c>
      <c r="B40" s="280" t="s">
        <v>94</v>
      </c>
      <c r="C40" s="34"/>
      <c r="D40" s="41" t="s">
        <v>14</v>
      </c>
      <c r="E40" s="34">
        <v>30</v>
      </c>
      <c r="F40" s="41">
        <v>4</v>
      </c>
      <c r="G40" s="34">
        <v>30</v>
      </c>
      <c r="H40" s="223"/>
      <c r="I40" s="39"/>
      <c r="J40" s="223"/>
      <c r="K40" s="40"/>
      <c r="L40" s="38"/>
      <c r="M40" s="39"/>
      <c r="N40" s="243"/>
      <c r="O40" s="34">
        <v>30</v>
      </c>
      <c r="P40" s="47"/>
      <c r="Q40" s="55"/>
      <c r="R40" s="34"/>
      <c r="S40" s="39"/>
      <c r="T40" s="243"/>
      <c r="U40" s="38"/>
      <c r="V40" s="47"/>
      <c r="W40" s="225"/>
      <c r="X40" s="22"/>
      <c r="Y40" s="22"/>
      <c r="Z40" s="22"/>
    </row>
    <row r="41" spans="1:26" s="8" customFormat="1" ht="13" customHeight="1" x14ac:dyDescent="0.25">
      <c r="A41" s="301" t="s">
        <v>33</v>
      </c>
      <c r="B41" s="297" t="s">
        <v>95</v>
      </c>
      <c r="C41" s="36" t="s">
        <v>15</v>
      </c>
      <c r="D41" s="35"/>
      <c r="E41" s="36">
        <v>30</v>
      </c>
      <c r="F41" s="35">
        <v>3</v>
      </c>
      <c r="G41" s="18">
        <v>30</v>
      </c>
      <c r="H41" s="9"/>
      <c r="I41" s="19"/>
      <c r="J41" s="9"/>
      <c r="K41" s="28"/>
      <c r="L41" s="11"/>
      <c r="M41" s="19"/>
      <c r="N41" s="244"/>
      <c r="O41" s="32"/>
      <c r="P41" s="49"/>
      <c r="Q41" s="31"/>
      <c r="R41" s="18">
        <v>30</v>
      </c>
      <c r="S41" s="19"/>
      <c r="T41" s="256"/>
      <c r="U41" s="18"/>
      <c r="V41" s="49"/>
      <c r="W41" s="167"/>
      <c r="X41" s="22"/>
      <c r="Y41" s="22"/>
      <c r="Z41" s="22"/>
    </row>
    <row r="42" spans="1:26" s="8" customFormat="1" ht="13" customHeight="1" x14ac:dyDescent="0.25">
      <c r="A42" s="291" t="s">
        <v>34</v>
      </c>
      <c r="B42" s="281" t="s">
        <v>96</v>
      </c>
      <c r="C42" s="6"/>
      <c r="D42" s="7" t="s">
        <v>15</v>
      </c>
      <c r="E42" s="6">
        <v>30</v>
      </c>
      <c r="F42" s="7">
        <v>4</v>
      </c>
      <c r="G42" s="6">
        <v>30</v>
      </c>
      <c r="H42" s="226"/>
      <c r="I42" s="5"/>
      <c r="J42" s="226"/>
      <c r="K42" s="7"/>
      <c r="L42" s="18"/>
      <c r="M42" s="19"/>
      <c r="N42" s="244"/>
      <c r="O42" s="18">
        <v>30</v>
      </c>
      <c r="P42" s="48"/>
      <c r="Q42" s="28"/>
      <c r="R42" s="18"/>
      <c r="S42" s="19"/>
      <c r="T42" s="256"/>
      <c r="U42" s="18"/>
      <c r="V42" s="49"/>
      <c r="W42" s="167"/>
      <c r="X42" s="22"/>
      <c r="Y42" s="22"/>
      <c r="Z42" s="22"/>
    </row>
    <row r="43" spans="1:26" s="8" customFormat="1" ht="13" customHeight="1" x14ac:dyDescent="0.25">
      <c r="A43" s="291" t="s">
        <v>47</v>
      </c>
      <c r="B43" s="281" t="s">
        <v>97</v>
      </c>
      <c r="C43" s="6"/>
      <c r="D43" s="7" t="s">
        <v>15</v>
      </c>
      <c r="E43" s="6">
        <v>30</v>
      </c>
      <c r="F43" s="7">
        <v>4</v>
      </c>
      <c r="G43" s="6">
        <v>30</v>
      </c>
      <c r="H43" s="226"/>
      <c r="I43" s="5"/>
      <c r="J43" s="226"/>
      <c r="K43" s="7"/>
      <c r="L43" s="18"/>
      <c r="M43" s="19"/>
      <c r="N43" s="244"/>
      <c r="O43" s="18">
        <v>30</v>
      </c>
      <c r="P43" s="48"/>
      <c r="Q43" s="28"/>
      <c r="R43" s="18"/>
      <c r="S43" s="19"/>
      <c r="T43" s="244"/>
      <c r="U43" s="18"/>
      <c r="V43" s="48"/>
      <c r="W43" s="167"/>
      <c r="X43" s="22"/>
      <c r="Y43" s="22"/>
      <c r="Z43" s="22"/>
    </row>
    <row r="44" spans="1:26" s="8" customFormat="1" ht="13" customHeight="1" x14ac:dyDescent="0.25">
      <c r="A44" s="291" t="s">
        <v>35</v>
      </c>
      <c r="B44" s="281" t="s">
        <v>98</v>
      </c>
      <c r="C44" s="6" t="s">
        <v>15</v>
      </c>
      <c r="D44" s="7"/>
      <c r="E44" s="6">
        <v>30</v>
      </c>
      <c r="F44" s="7">
        <v>4</v>
      </c>
      <c r="G44" s="6"/>
      <c r="H44" s="226"/>
      <c r="I44" s="5">
        <v>30</v>
      </c>
      <c r="J44" s="226"/>
      <c r="K44" s="7"/>
      <c r="L44" s="18"/>
      <c r="M44" s="19"/>
      <c r="N44" s="244"/>
      <c r="O44" s="18"/>
      <c r="P44" s="48"/>
      <c r="Q44" s="28"/>
      <c r="R44" s="18"/>
      <c r="S44" s="19">
        <v>30</v>
      </c>
      <c r="T44" s="244"/>
      <c r="U44" s="18"/>
      <c r="V44" s="48"/>
      <c r="W44" s="167"/>
      <c r="X44" s="22"/>
      <c r="Y44" s="22"/>
      <c r="Z44" s="22"/>
    </row>
    <row r="45" spans="1:26" s="8" customFormat="1" ht="13" customHeight="1" x14ac:dyDescent="0.25">
      <c r="A45" s="293" t="s">
        <v>36</v>
      </c>
      <c r="B45" s="282" t="s">
        <v>99</v>
      </c>
      <c r="C45" s="15" t="s">
        <v>15</v>
      </c>
      <c r="D45" s="109"/>
      <c r="E45" s="15">
        <v>30</v>
      </c>
      <c r="F45" s="109">
        <v>3</v>
      </c>
      <c r="G45" s="15"/>
      <c r="H45" s="227"/>
      <c r="I45" s="87">
        <v>30</v>
      </c>
      <c r="J45" s="227"/>
      <c r="K45" s="109"/>
      <c r="L45" s="27"/>
      <c r="M45" s="91"/>
      <c r="N45" s="250"/>
      <c r="O45" s="27"/>
      <c r="P45" s="50"/>
      <c r="Q45" s="28"/>
      <c r="R45" s="27"/>
      <c r="S45" s="91">
        <v>30</v>
      </c>
      <c r="T45" s="250"/>
      <c r="U45" s="27"/>
      <c r="V45" s="50"/>
      <c r="W45" s="167"/>
      <c r="X45" s="22"/>
      <c r="Y45" s="22"/>
      <c r="Z45" s="22"/>
    </row>
    <row r="46" spans="1:26" s="8" customFormat="1" ht="13" customHeight="1" x14ac:dyDescent="0.25">
      <c r="A46" s="291" t="s">
        <v>37</v>
      </c>
      <c r="B46" s="281" t="s">
        <v>100</v>
      </c>
      <c r="C46" s="6" t="s">
        <v>14</v>
      </c>
      <c r="D46" s="7"/>
      <c r="E46" s="6">
        <v>20</v>
      </c>
      <c r="F46" s="7">
        <v>3</v>
      </c>
      <c r="G46" s="6">
        <v>20</v>
      </c>
      <c r="H46" s="228"/>
      <c r="I46" s="6"/>
      <c r="J46" s="228"/>
      <c r="K46" s="7"/>
      <c r="L46" s="18"/>
      <c r="M46" s="18"/>
      <c r="N46" s="245"/>
      <c r="O46" s="18"/>
      <c r="P46" s="48"/>
      <c r="Q46" s="28"/>
      <c r="R46" s="18">
        <v>20</v>
      </c>
      <c r="S46" s="18"/>
      <c r="T46" s="245"/>
      <c r="U46" s="18"/>
      <c r="V46" s="48"/>
      <c r="W46" s="167"/>
      <c r="X46" s="22"/>
      <c r="Y46" s="22"/>
      <c r="Z46" s="22"/>
    </row>
    <row r="47" spans="1:26" s="8" customFormat="1" ht="13" customHeight="1" x14ac:dyDescent="0.25">
      <c r="A47" s="302" t="s">
        <v>166</v>
      </c>
      <c r="B47" s="282" t="s">
        <v>101</v>
      </c>
      <c r="C47" s="42" t="s">
        <v>15</v>
      </c>
      <c r="D47" s="110"/>
      <c r="E47" s="42">
        <v>20</v>
      </c>
      <c r="F47" s="110">
        <v>3</v>
      </c>
      <c r="G47" s="42"/>
      <c r="H47" s="229"/>
      <c r="I47" s="42">
        <v>20</v>
      </c>
      <c r="J47" s="229"/>
      <c r="K47" s="110"/>
      <c r="L47" s="33"/>
      <c r="M47" s="33"/>
      <c r="N47" s="251"/>
      <c r="O47" s="33"/>
      <c r="P47" s="54"/>
      <c r="Q47" s="86"/>
      <c r="R47" s="33"/>
      <c r="S47" s="33">
        <v>20</v>
      </c>
      <c r="T47" s="251"/>
      <c r="U47" s="33"/>
      <c r="V47" s="54"/>
      <c r="W47" s="170"/>
      <c r="X47" s="22"/>
      <c r="Y47" s="22"/>
      <c r="Z47" s="22"/>
    </row>
    <row r="48" spans="1:26" s="8" customFormat="1" ht="13" customHeight="1" x14ac:dyDescent="0.25">
      <c r="A48" s="293" t="s">
        <v>38</v>
      </c>
      <c r="B48" s="282" t="s">
        <v>102</v>
      </c>
      <c r="C48" s="15" t="s">
        <v>15</v>
      </c>
      <c r="D48" s="109"/>
      <c r="E48" s="15">
        <v>20</v>
      </c>
      <c r="F48" s="109">
        <v>3</v>
      </c>
      <c r="G48" s="15"/>
      <c r="H48" s="230"/>
      <c r="I48" s="15">
        <v>20</v>
      </c>
      <c r="J48" s="230"/>
      <c r="K48" s="109"/>
      <c r="L48" s="27"/>
      <c r="M48" s="27"/>
      <c r="N48" s="259"/>
      <c r="O48" s="27"/>
      <c r="P48" s="50"/>
      <c r="Q48" s="86"/>
      <c r="R48" s="27"/>
      <c r="S48" s="27">
        <v>20</v>
      </c>
      <c r="T48" s="259"/>
      <c r="U48" s="27"/>
      <c r="V48" s="50"/>
      <c r="W48" s="170"/>
      <c r="X48" s="22"/>
      <c r="Y48" s="22"/>
      <c r="Z48" s="22"/>
    </row>
    <row r="49" spans="1:26" s="8" customFormat="1" ht="13" customHeight="1" x14ac:dyDescent="0.25">
      <c r="A49" s="293" t="s">
        <v>71</v>
      </c>
      <c r="B49" s="282" t="s">
        <v>103</v>
      </c>
      <c r="C49" s="15"/>
      <c r="D49" s="109" t="s">
        <v>15</v>
      </c>
      <c r="E49" s="15">
        <v>20</v>
      </c>
      <c r="F49" s="109">
        <v>4</v>
      </c>
      <c r="G49" s="15"/>
      <c r="H49" s="230"/>
      <c r="I49" s="15">
        <v>20</v>
      </c>
      <c r="J49" s="230"/>
      <c r="K49" s="109"/>
      <c r="L49" s="27"/>
      <c r="M49" s="27"/>
      <c r="N49" s="259"/>
      <c r="O49" s="27"/>
      <c r="P49" s="50"/>
      <c r="Q49" s="86"/>
      <c r="R49" s="27"/>
      <c r="S49" s="27"/>
      <c r="T49" s="259"/>
      <c r="U49" s="27"/>
      <c r="V49" s="50">
        <v>20</v>
      </c>
      <c r="W49" s="170"/>
      <c r="X49" s="22"/>
      <c r="Y49" s="22"/>
      <c r="Z49" s="22"/>
    </row>
    <row r="50" spans="1:26" s="8" customFormat="1" ht="13" customHeight="1" thickBot="1" x14ac:dyDescent="0.3">
      <c r="A50" s="303" t="s">
        <v>72</v>
      </c>
      <c r="B50" s="283" t="s">
        <v>104</v>
      </c>
      <c r="C50" s="114"/>
      <c r="D50" s="113" t="s">
        <v>15</v>
      </c>
      <c r="E50" s="114">
        <v>20</v>
      </c>
      <c r="F50" s="113">
        <v>3</v>
      </c>
      <c r="G50" s="114">
        <v>20</v>
      </c>
      <c r="H50" s="115"/>
      <c r="I50" s="115"/>
      <c r="J50" s="115"/>
      <c r="K50" s="121"/>
      <c r="L50" s="116"/>
      <c r="M50" s="139"/>
      <c r="N50" s="260"/>
      <c r="O50" s="116"/>
      <c r="P50" s="122"/>
      <c r="Q50" s="123"/>
      <c r="R50" s="116"/>
      <c r="S50" s="139"/>
      <c r="T50" s="260"/>
      <c r="U50" s="116">
        <v>20</v>
      </c>
      <c r="V50" s="122"/>
      <c r="W50" s="168"/>
      <c r="X50" s="22"/>
      <c r="Y50" s="22"/>
      <c r="Z50" s="22"/>
    </row>
    <row r="51" spans="1:26" s="8" customFormat="1" ht="13" customHeight="1" x14ac:dyDescent="0.25">
      <c r="A51" s="289" t="s">
        <v>122</v>
      </c>
      <c r="B51" s="279"/>
      <c r="C51" s="198" t="s">
        <v>169</v>
      </c>
      <c r="D51" s="199" t="s">
        <v>179</v>
      </c>
      <c r="E51" s="185">
        <f>SUM(E40:E50)</f>
        <v>280</v>
      </c>
      <c r="F51" s="177"/>
      <c r="G51" s="185">
        <f>SUM(G40:G50)</f>
        <v>160</v>
      </c>
      <c r="H51" s="231"/>
      <c r="I51" s="185">
        <f>SUM(I40:I49)</f>
        <v>120</v>
      </c>
      <c r="J51" s="231"/>
      <c r="K51" s="177"/>
      <c r="L51" s="446"/>
      <c r="M51" s="447"/>
      <c r="N51" s="448"/>
      <c r="O51" s="374">
        <f>O40+O42+O43</f>
        <v>90</v>
      </c>
      <c r="P51" s="374"/>
      <c r="Q51" s="380"/>
      <c r="R51" s="373">
        <f>SUM(R40:T50)</f>
        <v>150</v>
      </c>
      <c r="S51" s="374"/>
      <c r="T51" s="375"/>
      <c r="U51" s="374">
        <f>+U50+V49</f>
        <v>40</v>
      </c>
      <c r="V51" s="374"/>
      <c r="W51" s="375"/>
      <c r="X51" s="22"/>
      <c r="Y51" s="22"/>
      <c r="Z51" s="22"/>
    </row>
    <row r="52" spans="1:26" s="8" customFormat="1" ht="13" customHeight="1" thickBot="1" x14ac:dyDescent="0.3">
      <c r="A52" s="285" t="s">
        <v>125</v>
      </c>
      <c r="B52" s="275"/>
      <c r="C52" s="200"/>
      <c r="D52" s="186"/>
      <c r="E52" s="200"/>
      <c r="F52" s="188">
        <f>SUM(F40:F50)</f>
        <v>38</v>
      </c>
      <c r="G52" s="200"/>
      <c r="H52" s="232"/>
      <c r="I52" s="200"/>
      <c r="J52" s="232"/>
      <c r="K52" s="186"/>
      <c r="L52" s="449"/>
      <c r="M52" s="450"/>
      <c r="N52" s="451"/>
      <c r="O52" s="353">
        <f>F40+F42+F43</f>
        <v>12</v>
      </c>
      <c r="P52" s="353"/>
      <c r="Q52" s="424"/>
      <c r="R52" s="355">
        <f>SUM(F41,F44:F48)</f>
        <v>19</v>
      </c>
      <c r="S52" s="353"/>
      <c r="T52" s="354"/>
      <c r="U52" s="353">
        <f>F49+F50</f>
        <v>7</v>
      </c>
      <c r="V52" s="353"/>
      <c r="W52" s="354"/>
      <c r="X52" s="22"/>
      <c r="Y52" s="22"/>
      <c r="Z52" s="22"/>
    </row>
    <row r="53" spans="1:26" s="8" customFormat="1" ht="13" customHeight="1" x14ac:dyDescent="0.25">
      <c r="A53" s="290" t="s">
        <v>105</v>
      </c>
      <c r="B53" s="296"/>
      <c r="C53" s="38"/>
      <c r="D53" s="40"/>
      <c r="E53" s="38"/>
      <c r="F53" s="40"/>
      <c r="G53" s="38"/>
      <c r="H53" s="223"/>
      <c r="I53" s="39"/>
      <c r="J53" s="223"/>
      <c r="K53" s="40"/>
      <c r="L53" s="38"/>
      <c r="M53" s="39"/>
      <c r="N53" s="243"/>
      <c r="O53" s="38"/>
      <c r="P53" s="47"/>
      <c r="Q53" s="40"/>
      <c r="R53" s="38"/>
      <c r="S53" s="39"/>
      <c r="T53" s="243"/>
      <c r="U53" s="38"/>
      <c r="V53" s="47"/>
      <c r="W53" s="217"/>
      <c r="X53" s="22"/>
      <c r="Y53" s="22"/>
      <c r="Z53" s="22"/>
    </row>
    <row r="54" spans="1:26" s="8" customFormat="1" ht="13" customHeight="1" x14ac:dyDescent="0.25">
      <c r="A54" s="291" t="s">
        <v>42</v>
      </c>
      <c r="B54" s="281" t="s">
        <v>106</v>
      </c>
      <c r="C54" s="6"/>
      <c r="D54" s="7" t="s">
        <v>14</v>
      </c>
      <c r="E54" s="6">
        <v>30</v>
      </c>
      <c r="F54" s="7">
        <v>4</v>
      </c>
      <c r="G54" s="6">
        <v>30</v>
      </c>
      <c r="H54" s="226"/>
      <c r="I54" s="5"/>
      <c r="J54" s="226"/>
      <c r="K54" s="7"/>
      <c r="L54" s="18"/>
      <c r="M54" s="19"/>
      <c r="N54" s="244"/>
      <c r="O54" s="18">
        <v>30</v>
      </c>
      <c r="P54" s="48"/>
      <c r="Q54" s="28"/>
      <c r="R54" s="18"/>
      <c r="S54" s="19"/>
      <c r="T54" s="244"/>
      <c r="U54" s="18"/>
      <c r="V54" s="48"/>
      <c r="W54" s="167"/>
      <c r="X54" s="22"/>
      <c r="Y54" s="22"/>
      <c r="Z54" s="22"/>
    </row>
    <row r="55" spans="1:26" s="8" customFormat="1" ht="13" customHeight="1" x14ac:dyDescent="0.25">
      <c r="A55" s="291" t="s">
        <v>89</v>
      </c>
      <c r="B55" s="281" t="s">
        <v>107</v>
      </c>
      <c r="C55" s="6"/>
      <c r="D55" s="7" t="s">
        <v>15</v>
      </c>
      <c r="E55" s="6">
        <v>30</v>
      </c>
      <c r="F55" s="7">
        <v>4</v>
      </c>
      <c r="G55" s="6">
        <v>30</v>
      </c>
      <c r="H55" s="226"/>
      <c r="I55" s="5"/>
      <c r="J55" s="226"/>
      <c r="K55" s="7"/>
      <c r="L55" s="18"/>
      <c r="M55" s="19"/>
      <c r="N55" s="244"/>
      <c r="O55" s="18">
        <v>30</v>
      </c>
      <c r="P55" s="48"/>
      <c r="Q55" s="28"/>
      <c r="R55" s="18"/>
      <c r="S55" s="19"/>
      <c r="T55" s="244"/>
      <c r="U55" s="18"/>
      <c r="V55" s="48"/>
      <c r="W55" s="167"/>
      <c r="X55" s="22"/>
      <c r="Y55" s="22"/>
      <c r="Z55" s="22"/>
    </row>
    <row r="56" spans="1:26" s="8" customFormat="1" ht="13" customHeight="1" x14ac:dyDescent="0.25">
      <c r="A56" s="291" t="s">
        <v>66</v>
      </c>
      <c r="B56" s="281" t="s">
        <v>108</v>
      </c>
      <c r="C56" s="6" t="s">
        <v>14</v>
      </c>
      <c r="D56" s="7"/>
      <c r="E56" s="6">
        <v>20</v>
      </c>
      <c r="F56" s="7">
        <v>3</v>
      </c>
      <c r="G56" s="6">
        <v>20</v>
      </c>
      <c r="H56" s="226"/>
      <c r="I56" s="5"/>
      <c r="J56" s="226"/>
      <c r="K56" s="7"/>
      <c r="L56" s="18"/>
      <c r="M56" s="19"/>
      <c r="N56" s="244"/>
      <c r="O56" s="18"/>
      <c r="P56" s="48"/>
      <c r="Q56" s="28"/>
      <c r="R56" s="18">
        <v>20</v>
      </c>
      <c r="S56" s="19"/>
      <c r="T56" s="244"/>
      <c r="U56" s="18"/>
      <c r="V56" s="48"/>
      <c r="W56" s="167"/>
      <c r="X56" s="22"/>
      <c r="Y56" s="22"/>
      <c r="Z56" s="22"/>
    </row>
    <row r="57" spans="1:26" s="8" customFormat="1" ht="13" customHeight="1" x14ac:dyDescent="0.25">
      <c r="A57" s="291" t="s">
        <v>164</v>
      </c>
      <c r="B57" s="281" t="s">
        <v>110</v>
      </c>
      <c r="C57" s="6"/>
      <c r="D57" s="7" t="s">
        <v>15</v>
      </c>
      <c r="E57" s="6">
        <v>30</v>
      </c>
      <c r="F57" s="7">
        <v>4</v>
      </c>
      <c r="G57" s="6">
        <v>30</v>
      </c>
      <c r="H57" s="226"/>
      <c r="I57" s="102"/>
      <c r="J57" s="226"/>
      <c r="K57" s="101"/>
      <c r="L57" s="100"/>
      <c r="M57" s="103"/>
      <c r="N57" s="261"/>
      <c r="O57" s="18">
        <v>30</v>
      </c>
      <c r="P57" s="104"/>
      <c r="Q57" s="105"/>
      <c r="R57" s="100"/>
      <c r="S57" s="103"/>
      <c r="T57" s="244"/>
      <c r="U57" s="18"/>
      <c r="V57" s="48"/>
      <c r="W57" s="167"/>
      <c r="X57" s="22"/>
      <c r="Y57" s="22"/>
      <c r="Z57" s="22"/>
    </row>
    <row r="58" spans="1:26" s="8" customFormat="1" ht="13" customHeight="1" x14ac:dyDescent="0.25">
      <c r="A58" s="291" t="s">
        <v>167</v>
      </c>
      <c r="B58" s="281" t="s">
        <v>109</v>
      </c>
      <c r="C58" s="6" t="s">
        <v>15</v>
      </c>
      <c r="D58" s="7"/>
      <c r="E58" s="6">
        <v>20</v>
      </c>
      <c r="F58" s="7">
        <v>3</v>
      </c>
      <c r="G58" s="6">
        <v>20</v>
      </c>
      <c r="H58" s="226"/>
      <c r="I58" s="5"/>
      <c r="J58" s="226"/>
      <c r="K58" s="7"/>
      <c r="L58" s="18"/>
      <c r="M58" s="19"/>
      <c r="N58" s="244"/>
      <c r="O58" s="18"/>
      <c r="P58" s="48"/>
      <c r="Q58" s="28"/>
      <c r="R58" s="18">
        <v>20</v>
      </c>
      <c r="S58" s="19"/>
      <c r="T58" s="244"/>
      <c r="U58" s="18"/>
      <c r="V58" s="48"/>
      <c r="W58" s="167"/>
      <c r="X58" s="22"/>
      <c r="Y58" s="22"/>
      <c r="Z58" s="22"/>
    </row>
    <row r="59" spans="1:26" s="234" customFormat="1" ht="13" customHeight="1" x14ac:dyDescent="0.25">
      <c r="A59" s="302" t="s">
        <v>48</v>
      </c>
      <c r="B59" s="281" t="s">
        <v>111</v>
      </c>
      <c r="C59" s="6" t="s">
        <v>15</v>
      </c>
      <c r="D59" s="7"/>
      <c r="E59" s="6">
        <v>30</v>
      </c>
      <c r="F59" s="7">
        <v>4</v>
      </c>
      <c r="G59" s="6"/>
      <c r="H59" s="226"/>
      <c r="I59" s="5">
        <v>30</v>
      </c>
      <c r="J59" s="226"/>
      <c r="K59" s="7"/>
      <c r="L59" s="18"/>
      <c r="M59" s="19"/>
      <c r="N59" s="244"/>
      <c r="O59" s="18"/>
      <c r="P59" s="48"/>
      <c r="Q59" s="28"/>
      <c r="R59" s="18"/>
      <c r="S59" s="19">
        <v>30</v>
      </c>
      <c r="T59" s="244"/>
      <c r="U59" s="18"/>
      <c r="V59" s="48"/>
      <c r="W59" s="167"/>
      <c r="X59" s="233"/>
      <c r="Y59" s="233"/>
      <c r="Z59" s="233"/>
    </row>
    <row r="60" spans="1:26" s="234" customFormat="1" ht="13" customHeight="1" x14ac:dyDescent="0.25">
      <c r="A60" s="304" t="s">
        <v>163</v>
      </c>
      <c r="B60" s="298" t="s">
        <v>112</v>
      </c>
      <c r="C60" s="45" t="s">
        <v>15</v>
      </c>
      <c r="D60" s="44"/>
      <c r="E60" s="45">
        <v>30</v>
      </c>
      <c r="F60" s="44">
        <v>3</v>
      </c>
      <c r="G60" s="45"/>
      <c r="H60" s="235"/>
      <c r="I60" s="84">
        <v>30</v>
      </c>
      <c r="J60" s="235"/>
      <c r="K60" s="44"/>
      <c r="L60" s="46"/>
      <c r="M60" s="85"/>
      <c r="N60" s="262"/>
      <c r="O60" s="46"/>
      <c r="P60" s="51"/>
      <c r="Q60" s="28"/>
      <c r="R60" s="46"/>
      <c r="S60" s="85">
        <v>30</v>
      </c>
      <c r="T60" s="262"/>
      <c r="U60" s="46"/>
      <c r="V60" s="51"/>
      <c r="W60" s="167"/>
      <c r="X60" s="233"/>
      <c r="Y60" s="233"/>
      <c r="Z60" s="233"/>
    </row>
    <row r="61" spans="1:26" s="234" customFormat="1" ht="13" customHeight="1" x14ac:dyDescent="0.25">
      <c r="A61" s="305" t="s">
        <v>69</v>
      </c>
      <c r="B61" s="281" t="s">
        <v>113</v>
      </c>
      <c r="C61" s="6" t="s">
        <v>15</v>
      </c>
      <c r="D61" s="7"/>
      <c r="E61" s="6">
        <v>20</v>
      </c>
      <c r="F61" s="7">
        <v>3</v>
      </c>
      <c r="G61" s="6"/>
      <c r="H61" s="226"/>
      <c r="I61" s="5">
        <v>20</v>
      </c>
      <c r="J61" s="226"/>
      <c r="K61" s="7"/>
      <c r="L61" s="18"/>
      <c r="M61" s="19"/>
      <c r="N61" s="244"/>
      <c r="O61" s="18"/>
      <c r="P61" s="48"/>
      <c r="Q61" s="28"/>
      <c r="R61" s="18"/>
      <c r="S61" s="19">
        <v>20</v>
      </c>
      <c r="T61" s="244"/>
      <c r="U61" s="18"/>
      <c r="V61" s="48"/>
      <c r="W61" s="167"/>
      <c r="X61" s="233"/>
      <c r="Y61" s="233"/>
      <c r="Z61" s="233"/>
    </row>
    <row r="62" spans="1:26" s="234" customFormat="1" ht="13" customHeight="1" x14ac:dyDescent="0.25">
      <c r="A62" s="292" t="s">
        <v>68</v>
      </c>
      <c r="B62" s="281" t="s">
        <v>114</v>
      </c>
      <c r="C62" s="6" t="s">
        <v>15</v>
      </c>
      <c r="D62" s="7"/>
      <c r="E62" s="6">
        <v>30</v>
      </c>
      <c r="F62" s="7">
        <v>3</v>
      </c>
      <c r="G62" s="6"/>
      <c r="H62" s="5"/>
      <c r="I62" s="5">
        <v>30</v>
      </c>
      <c r="J62" s="5"/>
      <c r="K62" s="56"/>
      <c r="L62" s="18"/>
      <c r="M62" s="19"/>
      <c r="N62" s="244"/>
      <c r="O62" s="18"/>
      <c r="P62" s="48"/>
      <c r="Q62" s="28"/>
      <c r="R62" s="18"/>
      <c r="S62" s="19">
        <v>30</v>
      </c>
      <c r="T62" s="244"/>
      <c r="U62" s="18"/>
      <c r="V62" s="48"/>
      <c r="W62" s="167"/>
      <c r="X62" s="233"/>
      <c r="Y62" s="233"/>
      <c r="Z62" s="233"/>
    </row>
    <row r="63" spans="1:26" s="234" customFormat="1" ht="13" customHeight="1" x14ac:dyDescent="0.25">
      <c r="A63" s="304" t="s">
        <v>49</v>
      </c>
      <c r="B63" s="281" t="s">
        <v>115</v>
      </c>
      <c r="C63" s="6"/>
      <c r="D63" s="7" t="s">
        <v>15</v>
      </c>
      <c r="E63" s="6">
        <v>20</v>
      </c>
      <c r="F63" s="7">
        <v>4</v>
      </c>
      <c r="G63" s="6"/>
      <c r="H63" s="226"/>
      <c r="I63" s="5">
        <v>20</v>
      </c>
      <c r="J63" s="226"/>
      <c r="K63" s="7"/>
      <c r="L63" s="18"/>
      <c r="M63" s="19"/>
      <c r="N63" s="244"/>
      <c r="O63" s="18"/>
      <c r="P63" s="50"/>
      <c r="Q63" s="86"/>
      <c r="R63" s="27"/>
      <c r="S63" s="91"/>
      <c r="T63" s="250"/>
      <c r="U63" s="27"/>
      <c r="V63" s="50">
        <v>20</v>
      </c>
      <c r="W63" s="170"/>
      <c r="X63" s="233"/>
      <c r="Y63" s="233"/>
      <c r="Z63" s="233"/>
    </row>
    <row r="64" spans="1:26" s="234" customFormat="1" ht="25" customHeight="1" thickBot="1" x14ac:dyDescent="0.3">
      <c r="A64" s="294" t="s">
        <v>70</v>
      </c>
      <c r="B64" s="283" t="s">
        <v>116</v>
      </c>
      <c r="C64" s="114"/>
      <c r="D64" s="113" t="s">
        <v>15</v>
      </c>
      <c r="E64" s="114">
        <v>20</v>
      </c>
      <c r="F64" s="113">
        <v>3</v>
      </c>
      <c r="G64" s="114">
        <v>20</v>
      </c>
      <c r="H64" s="236"/>
      <c r="I64" s="115"/>
      <c r="J64" s="236"/>
      <c r="K64" s="113"/>
      <c r="L64" s="116"/>
      <c r="M64" s="139"/>
      <c r="N64" s="260"/>
      <c r="O64" s="116"/>
      <c r="P64" s="122"/>
      <c r="Q64" s="123"/>
      <c r="R64" s="116"/>
      <c r="S64" s="139"/>
      <c r="T64" s="260"/>
      <c r="U64" s="116">
        <v>20</v>
      </c>
      <c r="V64" s="122"/>
      <c r="W64" s="168"/>
      <c r="X64" s="233"/>
      <c r="Y64" s="233"/>
      <c r="Z64" s="233"/>
    </row>
    <row r="65" spans="1:26" s="234" customFormat="1" ht="13" customHeight="1" x14ac:dyDescent="0.25">
      <c r="A65" s="289" t="s">
        <v>123</v>
      </c>
      <c r="B65" s="279"/>
      <c r="C65" s="198" t="s">
        <v>169</v>
      </c>
      <c r="D65" s="199" t="s">
        <v>179</v>
      </c>
      <c r="E65" s="185">
        <f>SUM(E54:E64)</f>
        <v>280</v>
      </c>
      <c r="F65" s="177"/>
      <c r="G65" s="185">
        <f>SUM(G54:G64)</f>
        <v>150</v>
      </c>
      <c r="H65" s="231"/>
      <c r="I65" s="185">
        <f>SUM(I54:I64)</f>
        <v>130</v>
      </c>
      <c r="J65" s="231"/>
      <c r="K65" s="184"/>
      <c r="L65" s="452"/>
      <c r="M65" s="453"/>
      <c r="N65" s="454"/>
      <c r="O65" s="374">
        <f>O54+O55+O57+P59</f>
        <v>90</v>
      </c>
      <c r="P65" s="374"/>
      <c r="Q65" s="380"/>
      <c r="R65" s="373">
        <f>SUM(R54:T64)</f>
        <v>150</v>
      </c>
      <c r="S65" s="374"/>
      <c r="T65" s="375"/>
      <c r="U65" s="374">
        <f>U64+V63</f>
        <v>40</v>
      </c>
      <c r="V65" s="374"/>
      <c r="W65" s="375"/>
      <c r="X65" s="233"/>
      <c r="Y65" s="233"/>
      <c r="Z65" s="233"/>
    </row>
    <row r="66" spans="1:26" s="234" customFormat="1" ht="13" customHeight="1" thickBot="1" x14ac:dyDescent="0.3">
      <c r="A66" s="285" t="s">
        <v>124</v>
      </c>
      <c r="B66" s="275"/>
      <c r="C66" s="200"/>
      <c r="D66" s="186"/>
      <c r="E66" s="187"/>
      <c r="F66" s="188">
        <f>SUM(F54:F64)</f>
        <v>38</v>
      </c>
      <c r="G66" s="200"/>
      <c r="H66" s="232"/>
      <c r="I66" s="200"/>
      <c r="J66" s="232"/>
      <c r="K66" s="186"/>
      <c r="L66" s="449"/>
      <c r="M66" s="450"/>
      <c r="N66" s="451"/>
      <c r="O66" s="353">
        <f>F54+F55+F57</f>
        <v>12</v>
      </c>
      <c r="P66" s="353"/>
      <c r="Q66" s="424"/>
      <c r="R66" s="355">
        <f>SUM(F56,F58,F59:F62)</f>
        <v>19</v>
      </c>
      <c r="S66" s="353"/>
      <c r="T66" s="354"/>
      <c r="U66" s="353">
        <f>F63+F64</f>
        <v>7</v>
      </c>
      <c r="V66" s="353"/>
      <c r="W66" s="354"/>
      <c r="X66" s="233"/>
      <c r="Y66" s="233"/>
      <c r="Z66" s="233"/>
    </row>
    <row r="67" spans="1:26" s="20" customFormat="1" ht="18" customHeight="1" x14ac:dyDescent="0.25">
      <c r="A67" s="387" t="s">
        <v>121</v>
      </c>
      <c r="B67" s="392"/>
      <c r="C67" s="395" t="s">
        <v>0</v>
      </c>
      <c r="D67" s="396"/>
      <c r="E67" s="408" t="s">
        <v>12</v>
      </c>
      <c r="F67" s="411" t="s">
        <v>1</v>
      </c>
      <c r="G67" s="377" t="s">
        <v>2</v>
      </c>
      <c r="H67" s="378"/>
      <c r="I67" s="378"/>
      <c r="J67" s="378"/>
      <c r="K67" s="379"/>
      <c r="L67" s="377" t="s">
        <v>172</v>
      </c>
      <c r="M67" s="378"/>
      <c r="N67" s="378"/>
      <c r="O67" s="378"/>
      <c r="P67" s="378"/>
      <c r="Q67" s="378"/>
      <c r="R67" s="377" t="s">
        <v>173</v>
      </c>
      <c r="S67" s="378"/>
      <c r="T67" s="378"/>
      <c r="U67" s="378"/>
      <c r="V67" s="378"/>
      <c r="W67" s="418"/>
      <c r="X67" s="26"/>
      <c r="Y67" s="26"/>
      <c r="Z67" s="26"/>
    </row>
    <row r="68" spans="1:26" s="20" customFormat="1" ht="11.25" customHeight="1" x14ac:dyDescent="0.25">
      <c r="A68" s="388"/>
      <c r="B68" s="393"/>
      <c r="C68" s="390" t="s">
        <v>180</v>
      </c>
      <c r="D68" s="363" t="s">
        <v>7</v>
      </c>
      <c r="E68" s="409"/>
      <c r="F68" s="412"/>
      <c r="G68" s="365" t="s">
        <v>3</v>
      </c>
      <c r="H68" s="348" t="s">
        <v>4</v>
      </c>
      <c r="I68" s="414" t="s">
        <v>5</v>
      </c>
      <c r="J68" s="348" t="s">
        <v>51</v>
      </c>
      <c r="K68" s="416" t="s">
        <v>6</v>
      </c>
      <c r="L68" s="359" t="s">
        <v>8</v>
      </c>
      <c r="M68" s="359"/>
      <c r="N68" s="362"/>
      <c r="O68" s="359" t="s">
        <v>9</v>
      </c>
      <c r="P68" s="359"/>
      <c r="Q68" s="360"/>
      <c r="R68" s="361" t="s">
        <v>10</v>
      </c>
      <c r="S68" s="359"/>
      <c r="T68" s="362"/>
      <c r="U68" s="359" t="s">
        <v>11</v>
      </c>
      <c r="V68" s="359"/>
      <c r="W68" s="362"/>
      <c r="X68" s="26"/>
      <c r="Y68" s="26"/>
      <c r="Z68" s="26"/>
    </row>
    <row r="69" spans="1:26" s="20" customFormat="1" ht="11.25" customHeight="1" thickBot="1" x14ac:dyDescent="0.3">
      <c r="A69" s="389"/>
      <c r="B69" s="394"/>
      <c r="C69" s="391"/>
      <c r="D69" s="364"/>
      <c r="E69" s="410"/>
      <c r="F69" s="413"/>
      <c r="G69" s="366"/>
      <c r="H69" s="349"/>
      <c r="I69" s="415"/>
      <c r="J69" s="349"/>
      <c r="K69" s="417"/>
      <c r="L69" s="193" t="s">
        <v>13</v>
      </c>
      <c r="M69" s="194" t="s">
        <v>5</v>
      </c>
      <c r="N69" s="197" t="s">
        <v>6</v>
      </c>
      <c r="O69" s="207" t="s">
        <v>13</v>
      </c>
      <c r="P69" s="195" t="s">
        <v>5</v>
      </c>
      <c r="Q69" s="196" t="s">
        <v>6</v>
      </c>
      <c r="R69" s="193" t="s">
        <v>13</v>
      </c>
      <c r="S69" s="194" t="s">
        <v>5</v>
      </c>
      <c r="T69" s="197" t="s">
        <v>6</v>
      </c>
      <c r="U69" s="207" t="s">
        <v>13</v>
      </c>
      <c r="V69" s="195" t="s">
        <v>5</v>
      </c>
      <c r="W69" s="197" t="s">
        <v>6</v>
      </c>
      <c r="X69" s="26"/>
      <c r="Y69" s="26"/>
      <c r="Z69" s="26"/>
    </row>
    <row r="70" spans="1:26" s="234" customFormat="1" ht="13" customHeight="1" x14ac:dyDescent="0.25">
      <c r="A70" s="316" t="s">
        <v>126</v>
      </c>
      <c r="B70" s="306"/>
      <c r="C70" s="63"/>
      <c r="D70" s="64"/>
      <c r="E70" s="65"/>
      <c r="F70" s="66"/>
      <c r="G70" s="65"/>
      <c r="H70" s="65"/>
      <c r="I70" s="65"/>
      <c r="J70" s="65"/>
      <c r="K70" s="66"/>
      <c r="L70" s="65"/>
      <c r="M70" s="65"/>
      <c r="N70" s="263"/>
      <c r="O70" s="65"/>
      <c r="P70" s="73"/>
      <c r="Q70" s="66"/>
      <c r="R70" s="65"/>
      <c r="S70" s="65"/>
      <c r="T70" s="263"/>
      <c r="U70" s="65"/>
      <c r="V70" s="73"/>
      <c r="W70" s="163"/>
      <c r="X70" s="233"/>
      <c r="Y70" s="233"/>
      <c r="Z70" s="233"/>
    </row>
    <row r="71" spans="1:26" s="234" customFormat="1" ht="13" customHeight="1" x14ac:dyDescent="0.25">
      <c r="A71" s="291" t="s">
        <v>160</v>
      </c>
      <c r="B71" s="307" t="s">
        <v>137</v>
      </c>
      <c r="C71" s="61"/>
      <c r="D71" s="62" t="s">
        <v>15</v>
      </c>
      <c r="E71" s="61">
        <v>20</v>
      </c>
      <c r="F71" s="62">
        <v>3</v>
      </c>
      <c r="G71" s="61"/>
      <c r="H71" s="61"/>
      <c r="I71" s="61">
        <v>20</v>
      </c>
      <c r="J71" s="61"/>
      <c r="K71" s="62"/>
      <c r="L71" s="75"/>
      <c r="M71" s="75"/>
      <c r="N71" s="264"/>
      <c r="O71" s="75"/>
      <c r="P71" s="77"/>
      <c r="Q71" s="76"/>
      <c r="R71" s="61"/>
      <c r="S71" s="61"/>
      <c r="T71" s="272"/>
      <c r="U71" s="61"/>
      <c r="V71" s="67">
        <v>20</v>
      </c>
      <c r="W71" s="164"/>
      <c r="X71" s="233"/>
      <c r="Y71" s="233"/>
      <c r="Z71" s="233"/>
    </row>
    <row r="72" spans="1:26" s="234" customFormat="1" ht="13" customHeight="1" x14ac:dyDescent="0.25">
      <c r="A72" s="291" t="s">
        <v>189</v>
      </c>
      <c r="B72" s="307" t="s">
        <v>138</v>
      </c>
      <c r="C72" s="61"/>
      <c r="D72" s="62" t="s">
        <v>15</v>
      </c>
      <c r="E72" s="61">
        <v>20</v>
      </c>
      <c r="F72" s="62">
        <v>3</v>
      </c>
      <c r="G72" s="61"/>
      <c r="H72" s="61"/>
      <c r="I72" s="61">
        <v>20</v>
      </c>
      <c r="J72" s="61"/>
      <c r="K72" s="62"/>
      <c r="L72" s="75"/>
      <c r="M72" s="75"/>
      <c r="N72" s="264"/>
      <c r="O72" s="75"/>
      <c r="P72" s="77"/>
      <c r="Q72" s="76"/>
      <c r="R72" s="61"/>
      <c r="S72" s="61"/>
      <c r="T72" s="272"/>
      <c r="U72" s="61"/>
      <c r="V72" s="67">
        <v>20</v>
      </c>
      <c r="W72" s="164"/>
      <c r="X72" s="233"/>
      <c r="Y72" s="233"/>
      <c r="Z72" s="233"/>
    </row>
    <row r="73" spans="1:26" s="234" customFormat="1" ht="13" customHeight="1" x14ac:dyDescent="0.25">
      <c r="A73" s="302" t="s">
        <v>40</v>
      </c>
      <c r="B73" s="308" t="s">
        <v>139</v>
      </c>
      <c r="C73" s="63"/>
      <c r="D73" s="64" t="s">
        <v>15</v>
      </c>
      <c r="E73" s="63">
        <v>20</v>
      </c>
      <c r="F73" s="64">
        <v>3</v>
      </c>
      <c r="G73" s="63"/>
      <c r="H73" s="63"/>
      <c r="I73" s="63">
        <v>20</v>
      </c>
      <c r="J73" s="63"/>
      <c r="K73" s="64"/>
      <c r="L73" s="65"/>
      <c r="M73" s="65"/>
      <c r="N73" s="263"/>
      <c r="O73" s="65"/>
      <c r="P73" s="73"/>
      <c r="Q73" s="66"/>
      <c r="R73" s="63"/>
      <c r="S73" s="63"/>
      <c r="T73" s="273"/>
      <c r="U73" s="63"/>
      <c r="V73" s="68">
        <v>20</v>
      </c>
      <c r="W73" s="165"/>
      <c r="X73" s="233"/>
      <c r="Y73" s="233"/>
      <c r="Z73" s="233"/>
    </row>
    <row r="74" spans="1:26" s="234" customFormat="1" ht="13" customHeight="1" x14ac:dyDescent="0.25">
      <c r="A74" s="291" t="s">
        <v>41</v>
      </c>
      <c r="B74" s="307" t="s">
        <v>140</v>
      </c>
      <c r="C74" s="61"/>
      <c r="D74" s="62" t="s">
        <v>15</v>
      </c>
      <c r="E74" s="61">
        <v>15</v>
      </c>
      <c r="F74" s="62">
        <v>3</v>
      </c>
      <c r="G74" s="61"/>
      <c r="H74" s="61"/>
      <c r="I74" s="61">
        <v>15</v>
      </c>
      <c r="J74" s="61"/>
      <c r="K74" s="62"/>
      <c r="L74" s="75"/>
      <c r="M74" s="75"/>
      <c r="N74" s="264"/>
      <c r="O74" s="75"/>
      <c r="P74" s="77"/>
      <c r="Q74" s="76"/>
      <c r="R74" s="61"/>
      <c r="S74" s="61"/>
      <c r="T74" s="272"/>
      <c r="U74" s="61"/>
      <c r="V74" s="67">
        <v>15</v>
      </c>
      <c r="W74" s="164"/>
      <c r="X74" s="233"/>
      <c r="Y74" s="233"/>
      <c r="Z74" s="233"/>
    </row>
    <row r="75" spans="1:26" s="234" customFormat="1" ht="13" customHeight="1" thickBot="1" x14ac:dyDescent="0.3">
      <c r="A75" s="294" t="s">
        <v>39</v>
      </c>
      <c r="B75" s="309" t="s">
        <v>141</v>
      </c>
      <c r="C75" s="141"/>
      <c r="D75" s="140" t="s">
        <v>15</v>
      </c>
      <c r="E75" s="141">
        <v>15</v>
      </c>
      <c r="F75" s="140">
        <v>3</v>
      </c>
      <c r="G75" s="141"/>
      <c r="H75" s="141"/>
      <c r="I75" s="141">
        <v>15</v>
      </c>
      <c r="J75" s="141"/>
      <c r="K75" s="140"/>
      <c r="L75" s="142"/>
      <c r="M75" s="142"/>
      <c r="N75" s="265"/>
      <c r="O75" s="142"/>
      <c r="P75" s="143"/>
      <c r="Q75" s="144"/>
      <c r="R75" s="141"/>
      <c r="S75" s="141"/>
      <c r="T75" s="274"/>
      <c r="U75" s="141"/>
      <c r="V75" s="145">
        <v>15</v>
      </c>
      <c r="W75" s="166"/>
      <c r="X75" s="233"/>
      <c r="Y75" s="233"/>
      <c r="Z75" s="233"/>
    </row>
    <row r="76" spans="1:26" s="8" customFormat="1" ht="13" customHeight="1" x14ac:dyDescent="0.25">
      <c r="A76" s="289" t="s">
        <v>130</v>
      </c>
      <c r="B76" s="310"/>
      <c r="C76" s="202"/>
      <c r="D76" s="203" t="s">
        <v>168</v>
      </c>
      <c r="E76" s="202">
        <f>SUM(E71:E75)</f>
        <v>90</v>
      </c>
      <c r="F76" s="203"/>
      <c r="G76" s="202"/>
      <c r="H76" s="202"/>
      <c r="I76" s="202">
        <f>SUM(I71:I75)</f>
        <v>90</v>
      </c>
      <c r="J76" s="202"/>
      <c r="K76" s="203"/>
      <c r="L76" s="202"/>
      <c r="M76" s="202"/>
      <c r="N76" s="175"/>
      <c r="O76" s="202"/>
      <c r="P76" s="204"/>
      <c r="Q76" s="203"/>
      <c r="R76" s="356"/>
      <c r="S76" s="357"/>
      <c r="T76" s="358"/>
      <c r="U76" s="357">
        <f>SUM(U71:W75)</f>
        <v>90</v>
      </c>
      <c r="V76" s="357"/>
      <c r="W76" s="358"/>
      <c r="X76" s="22"/>
      <c r="Y76" s="22"/>
      <c r="Z76" s="22"/>
    </row>
    <row r="77" spans="1:26" s="8" customFormat="1" ht="13" customHeight="1" thickBot="1" x14ac:dyDescent="0.3">
      <c r="A77" s="285" t="s">
        <v>178</v>
      </c>
      <c r="B77" s="311"/>
      <c r="C77" s="205"/>
      <c r="D77" s="206"/>
      <c r="E77" s="193"/>
      <c r="F77" s="196">
        <f>SUM(F71:F75)</f>
        <v>15</v>
      </c>
      <c r="G77" s="193"/>
      <c r="H77" s="193"/>
      <c r="I77" s="193"/>
      <c r="J77" s="193"/>
      <c r="K77" s="196"/>
      <c r="L77" s="193"/>
      <c r="M77" s="193"/>
      <c r="N77" s="208"/>
      <c r="O77" s="193"/>
      <c r="P77" s="195"/>
      <c r="Q77" s="196"/>
      <c r="R77" s="345"/>
      <c r="S77" s="346"/>
      <c r="T77" s="347"/>
      <c r="U77" s="346">
        <f>SUM(F71:F75)</f>
        <v>15</v>
      </c>
      <c r="V77" s="346"/>
      <c r="W77" s="347"/>
      <c r="X77" s="22"/>
      <c r="Y77" s="22"/>
      <c r="Z77" s="22"/>
    </row>
    <row r="78" spans="1:26" s="8" customFormat="1" ht="13" customHeight="1" x14ac:dyDescent="0.25">
      <c r="A78" s="317" t="s">
        <v>127</v>
      </c>
      <c r="B78" s="312"/>
      <c r="C78" s="149"/>
      <c r="D78" s="112"/>
      <c r="E78" s="149"/>
      <c r="F78" s="112"/>
      <c r="G78" s="149"/>
      <c r="H78" s="149"/>
      <c r="I78" s="149"/>
      <c r="J78" s="149"/>
      <c r="K78" s="112"/>
      <c r="L78" s="149"/>
      <c r="M78" s="149"/>
      <c r="N78" s="159"/>
      <c r="O78" s="149"/>
      <c r="P78" s="146"/>
      <c r="Q78" s="112"/>
      <c r="R78" s="148"/>
      <c r="S78" s="147"/>
      <c r="T78" s="159"/>
      <c r="U78" s="269"/>
      <c r="V78" s="147"/>
      <c r="W78" s="159"/>
      <c r="X78" s="22"/>
      <c r="Y78" s="22"/>
      <c r="Z78" s="22"/>
    </row>
    <row r="79" spans="1:26" s="8" customFormat="1" ht="13" customHeight="1" x14ac:dyDescent="0.25">
      <c r="A79" s="318" t="s">
        <v>60</v>
      </c>
      <c r="B79" s="313" t="s">
        <v>142</v>
      </c>
      <c r="C79" s="71"/>
      <c r="D79" s="57" t="s">
        <v>15</v>
      </c>
      <c r="E79" s="71">
        <v>20</v>
      </c>
      <c r="F79" s="57">
        <v>3</v>
      </c>
      <c r="G79" s="71"/>
      <c r="H79" s="71"/>
      <c r="I79" s="71">
        <v>20</v>
      </c>
      <c r="J79" s="71"/>
      <c r="K79" s="57"/>
      <c r="L79" s="78"/>
      <c r="M79" s="78"/>
      <c r="N79" s="266"/>
      <c r="O79" s="78"/>
      <c r="P79" s="79"/>
      <c r="Q79" s="74"/>
      <c r="R79" s="70"/>
      <c r="S79" s="80"/>
      <c r="T79" s="270"/>
      <c r="U79" s="24"/>
      <c r="V79" s="80">
        <v>20</v>
      </c>
      <c r="W79" s="161"/>
      <c r="X79" s="22"/>
      <c r="Y79" s="22"/>
      <c r="Z79" s="22"/>
    </row>
    <row r="80" spans="1:26" s="8" customFormat="1" ht="13" customHeight="1" x14ac:dyDescent="0.25">
      <c r="A80" s="301" t="s">
        <v>61</v>
      </c>
      <c r="B80" s="314" t="s">
        <v>143</v>
      </c>
      <c r="C80" s="11"/>
      <c r="D80" s="58" t="s">
        <v>15</v>
      </c>
      <c r="E80" s="11">
        <v>20</v>
      </c>
      <c r="F80" s="58">
        <v>3</v>
      </c>
      <c r="G80" s="11"/>
      <c r="H80" s="11"/>
      <c r="I80" s="11">
        <v>20</v>
      </c>
      <c r="J80" s="11"/>
      <c r="K80" s="58"/>
      <c r="L80" s="81"/>
      <c r="M80" s="81"/>
      <c r="N80" s="267"/>
      <c r="O80" s="81"/>
      <c r="P80" s="82"/>
      <c r="Q80" s="83"/>
      <c r="R80" s="69"/>
      <c r="S80" s="9"/>
      <c r="T80" s="271"/>
      <c r="U80" s="72"/>
      <c r="V80" s="9">
        <v>20</v>
      </c>
      <c r="W80" s="160"/>
      <c r="X80" s="22"/>
      <c r="Y80" s="22"/>
      <c r="Z80" s="22"/>
    </row>
    <row r="81" spans="1:26" s="8" customFormat="1" ht="13" customHeight="1" x14ac:dyDescent="0.25">
      <c r="A81" s="318" t="s">
        <v>62</v>
      </c>
      <c r="B81" s="313" t="s">
        <v>144</v>
      </c>
      <c r="C81" s="71"/>
      <c r="D81" s="57" t="s">
        <v>15</v>
      </c>
      <c r="E81" s="71">
        <v>20</v>
      </c>
      <c r="F81" s="57">
        <v>3</v>
      </c>
      <c r="G81" s="71"/>
      <c r="H81" s="71"/>
      <c r="I81" s="71">
        <v>20</v>
      </c>
      <c r="J81" s="71"/>
      <c r="K81" s="57"/>
      <c r="L81" s="78"/>
      <c r="M81" s="78"/>
      <c r="N81" s="266"/>
      <c r="O81" s="78"/>
      <c r="P81" s="79"/>
      <c r="Q81" s="74"/>
      <c r="R81" s="70"/>
      <c r="S81" s="80"/>
      <c r="T81" s="270"/>
      <c r="U81" s="24"/>
      <c r="V81" s="80">
        <v>20</v>
      </c>
      <c r="W81" s="161"/>
      <c r="X81" s="22"/>
      <c r="Y81" s="22"/>
      <c r="Z81" s="22"/>
    </row>
    <row r="82" spans="1:26" s="8" customFormat="1" ht="13" customHeight="1" x14ac:dyDescent="0.25">
      <c r="A82" s="301" t="s">
        <v>58</v>
      </c>
      <c r="B82" s="314" t="s">
        <v>145</v>
      </c>
      <c r="C82" s="11"/>
      <c r="D82" s="58" t="s">
        <v>15</v>
      </c>
      <c r="E82" s="11">
        <v>15</v>
      </c>
      <c r="F82" s="58">
        <v>3</v>
      </c>
      <c r="G82" s="11"/>
      <c r="H82" s="11"/>
      <c r="I82" s="11">
        <v>15</v>
      </c>
      <c r="J82" s="11"/>
      <c r="K82" s="58"/>
      <c r="L82" s="81"/>
      <c r="M82" s="81"/>
      <c r="N82" s="267"/>
      <c r="O82" s="81"/>
      <c r="P82" s="82"/>
      <c r="Q82" s="83"/>
      <c r="R82" s="69"/>
      <c r="S82" s="9"/>
      <c r="T82" s="160"/>
      <c r="U82" s="72"/>
      <c r="V82" s="9">
        <v>15</v>
      </c>
      <c r="W82" s="160"/>
      <c r="X82" s="22"/>
      <c r="Y82" s="22"/>
      <c r="Z82" s="22"/>
    </row>
    <row r="83" spans="1:26" s="8" customFormat="1" ht="13" customHeight="1" thickBot="1" x14ac:dyDescent="0.3">
      <c r="A83" s="319" t="s">
        <v>59</v>
      </c>
      <c r="B83" s="315" t="s">
        <v>146</v>
      </c>
      <c r="C83" s="150"/>
      <c r="D83" s="124" t="s">
        <v>15</v>
      </c>
      <c r="E83" s="150">
        <v>15</v>
      </c>
      <c r="F83" s="124">
        <v>3</v>
      </c>
      <c r="G83" s="150"/>
      <c r="H83" s="150"/>
      <c r="I83" s="150">
        <v>15</v>
      </c>
      <c r="J83" s="150"/>
      <c r="K83" s="124"/>
      <c r="L83" s="151"/>
      <c r="M83" s="151"/>
      <c r="N83" s="268"/>
      <c r="O83" s="151"/>
      <c r="P83" s="152"/>
      <c r="Q83" s="153"/>
      <c r="R83" s="154"/>
      <c r="S83" s="155"/>
      <c r="T83" s="162"/>
      <c r="U83" s="156"/>
      <c r="V83" s="155">
        <v>15</v>
      </c>
      <c r="W83" s="162"/>
      <c r="X83" s="22"/>
      <c r="Y83" s="22"/>
      <c r="Z83" s="22"/>
    </row>
    <row r="84" spans="1:26" s="8" customFormat="1" ht="13" customHeight="1" x14ac:dyDescent="0.25">
      <c r="A84" s="289" t="s">
        <v>131</v>
      </c>
      <c r="B84" s="174"/>
      <c r="C84" s="202"/>
      <c r="D84" s="203" t="s">
        <v>168</v>
      </c>
      <c r="E84" s="202">
        <f>E79+E80+E81+E82+E83</f>
        <v>90</v>
      </c>
      <c r="F84" s="203"/>
      <c r="G84" s="202"/>
      <c r="H84" s="202"/>
      <c r="I84" s="202">
        <f>SUM(I79:I83)</f>
        <v>90</v>
      </c>
      <c r="J84" s="202"/>
      <c r="K84" s="203"/>
      <c r="L84" s="202"/>
      <c r="M84" s="202"/>
      <c r="N84" s="175"/>
      <c r="O84" s="202"/>
      <c r="P84" s="204"/>
      <c r="Q84" s="203"/>
      <c r="R84" s="356"/>
      <c r="S84" s="357"/>
      <c r="T84" s="358"/>
      <c r="U84" s="357">
        <f>SUM(V79:V85)</f>
        <v>90</v>
      </c>
      <c r="V84" s="357"/>
      <c r="W84" s="358"/>
      <c r="X84" s="22"/>
      <c r="Y84" s="22"/>
      <c r="Z84" s="22"/>
    </row>
    <row r="85" spans="1:26" s="8" customFormat="1" ht="13" customHeight="1" thickBot="1" x14ac:dyDescent="0.3">
      <c r="A85" s="320" t="s">
        <v>132</v>
      </c>
      <c r="B85" s="311"/>
      <c r="C85" s="193"/>
      <c r="D85" s="196"/>
      <c r="E85" s="193"/>
      <c r="F85" s="196">
        <f>SUM(F79:F83)</f>
        <v>15</v>
      </c>
      <c r="G85" s="193"/>
      <c r="H85" s="193"/>
      <c r="I85" s="193"/>
      <c r="J85" s="193"/>
      <c r="K85" s="196"/>
      <c r="L85" s="193"/>
      <c r="M85" s="193"/>
      <c r="N85" s="208"/>
      <c r="O85" s="193"/>
      <c r="P85" s="195"/>
      <c r="Q85" s="196"/>
      <c r="R85" s="345"/>
      <c r="S85" s="346"/>
      <c r="T85" s="347"/>
      <c r="U85" s="346">
        <f>SUM(F79:F83)</f>
        <v>15</v>
      </c>
      <c r="V85" s="346"/>
      <c r="W85" s="347"/>
      <c r="X85" s="22"/>
      <c r="Y85" s="22"/>
      <c r="Z85" s="22"/>
    </row>
    <row r="86" spans="1:26" s="8" customFormat="1" ht="13" customHeight="1" x14ac:dyDescent="0.25">
      <c r="A86" s="317" t="s">
        <v>128</v>
      </c>
      <c r="B86" s="312"/>
      <c r="C86" s="149"/>
      <c r="D86" s="112"/>
      <c r="E86" s="149"/>
      <c r="F86" s="112"/>
      <c r="G86" s="149"/>
      <c r="H86" s="149"/>
      <c r="I86" s="149"/>
      <c r="J86" s="149"/>
      <c r="K86" s="112"/>
      <c r="L86" s="149"/>
      <c r="M86" s="149"/>
      <c r="N86" s="159"/>
      <c r="O86" s="149"/>
      <c r="P86" s="146"/>
      <c r="Q86" s="112"/>
      <c r="R86" s="148"/>
      <c r="S86" s="147"/>
      <c r="T86" s="159"/>
      <c r="U86" s="269"/>
      <c r="V86" s="147"/>
      <c r="W86" s="159"/>
      <c r="X86" s="22"/>
      <c r="Y86" s="22"/>
      <c r="Z86" s="22"/>
    </row>
    <row r="87" spans="1:26" s="8" customFormat="1" ht="13" customHeight="1" x14ac:dyDescent="0.25">
      <c r="A87" s="301" t="s">
        <v>54</v>
      </c>
      <c r="B87" s="314" t="s">
        <v>147</v>
      </c>
      <c r="C87" s="11"/>
      <c r="D87" s="58" t="s">
        <v>15</v>
      </c>
      <c r="E87" s="11">
        <v>20</v>
      </c>
      <c r="F87" s="58">
        <v>3</v>
      </c>
      <c r="G87" s="11"/>
      <c r="H87" s="11"/>
      <c r="I87" s="11">
        <v>20</v>
      </c>
      <c r="J87" s="11"/>
      <c r="K87" s="58"/>
      <c r="L87" s="81"/>
      <c r="M87" s="81"/>
      <c r="N87" s="267"/>
      <c r="O87" s="81"/>
      <c r="P87" s="82"/>
      <c r="Q87" s="83"/>
      <c r="R87" s="69"/>
      <c r="S87" s="9"/>
      <c r="T87" s="160"/>
      <c r="U87" s="72"/>
      <c r="V87" s="9">
        <v>20</v>
      </c>
      <c r="W87" s="160"/>
      <c r="X87" s="22"/>
      <c r="Y87" s="22"/>
      <c r="Z87" s="22"/>
    </row>
    <row r="88" spans="1:26" s="8" customFormat="1" ht="13" customHeight="1" x14ac:dyDescent="0.25">
      <c r="A88" s="301" t="s">
        <v>55</v>
      </c>
      <c r="B88" s="314" t="s">
        <v>148</v>
      </c>
      <c r="C88" s="11"/>
      <c r="D88" s="58" t="s">
        <v>15</v>
      </c>
      <c r="E88" s="11">
        <v>20</v>
      </c>
      <c r="F88" s="58">
        <v>3</v>
      </c>
      <c r="G88" s="11"/>
      <c r="H88" s="11"/>
      <c r="I88" s="11">
        <v>20</v>
      </c>
      <c r="J88" s="11"/>
      <c r="K88" s="58"/>
      <c r="L88" s="81"/>
      <c r="M88" s="81"/>
      <c r="N88" s="267"/>
      <c r="O88" s="81"/>
      <c r="P88" s="82"/>
      <c r="Q88" s="83"/>
      <c r="R88" s="69"/>
      <c r="S88" s="9"/>
      <c r="T88" s="160"/>
      <c r="U88" s="72"/>
      <c r="V88" s="9">
        <v>20</v>
      </c>
      <c r="W88" s="160"/>
      <c r="X88" s="22"/>
      <c r="Y88" s="22"/>
      <c r="Z88" s="22"/>
    </row>
    <row r="89" spans="1:26" s="8" customFormat="1" ht="13" customHeight="1" x14ac:dyDescent="0.25">
      <c r="A89" s="301" t="s">
        <v>56</v>
      </c>
      <c r="B89" s="314" t="s">
        <v>149</v>
      </c>
      <c r="C89" s="11"/>
      <c r="D89" s="58" t="s">
        <v>15</v>
      </c>
      <c r="E89" s="11">
        <v>20</v>
      </c>
      <c r="F89" s="58">
        <v>3</v>
      </c>
      <c r="G89" s="11"/>
      <c r="H89" s="11"/>
      <c r="I89" s="11">
        <v>20</v>
      </c>
      <c r="J89" s="11"/>
      <c r="K89" s="58"/>
      <c r="L89" s="81"/>
      <c r="M89" s="81"/>
      <c r="N89" s="267"/>
      <c r="O89" s="81"/>
      <c r="P89" s="82"/>
      <c r="Q89" s="83"/>
      <c r="R89" s="69"/>
      <c r="S89" s="9"/>
      <c r="T89" s="160"/>
      <c r="U89" s="72"/>
      <c r="V89" s="9">
        <v>20</v>
      </c>
      <c r="W89" s="160"/>
      <c r="X89" s="22"/>
      <c r="Y89" s="22"/>
      <c r="Z89" s="22"/>
    </row>
    <row r="90" spans="1:26" s="8" customFormat="1" ht="13" customHeight="1" x14ac:dyDescent="0.25">
      <c r="A90" s="318" t="s">
        <v>190</v>
      </c>
      <c r="B90" s="313" t="s">
        <v>150</v>
      </c>
      <c r="C90" s="71"/>
      <c r="D90" s="57" t="s">
        <v>15</v>
      </c>
      <c r="E90" s="71">
        <v>15</v>
      </c>
      <c r="F90" s="57">
        <v>3</v>
      </c>
      <c r="G90" s="71"/>
      <c r="H90" s="71"/>
      <c r="I90" s="71">
        <v>15</v>
      </c>
      <c r="J90" s="71"/>
      <c r="K90" s="57"/>
      <c r="L90" s="78"/>
      <c r="M90" s="78"/>
      <c r="N90" s="266"/>
      <c r="O90" s="78"/>
      <c r="P90" s="79"/>
      <c r="Q90" s="74"/>
      <c r="R90" s="70"/>
      <c r="S90" s="80"/>
      <c r="T90" s="161"/>
      <c r="U90" s="24"/>
      <c r="V90" s="80">
        <v>15</v>
      </c>
      <c r="W90" s="161"/>
      <c r="X90" s="22"/>
      <c r="Y90" s="22"/>
      <c r="Z90" s="22"/>
    </row>
    <row r="91" spans="1:26" s="8" customFormat="1" ht="13" customHeight="1" thickBot="1" x14ac:dyDescent="0.3">
      <c r="A91" s="319" t="s">
        <v>57</v>
      </c>
      <c r="B91" s="315" t="s">
        <v>151</v>
      </c>
      <c r="C91" s="150"/>
      <c r="D91" s="124" t="s">
        <v>15</v>
      </c>
      <c r="E91" s="150">
        <v>15</v>
      </c>
      <c r="F91" s="124">
        <v>3</v>
      </c>
      <c r="G91" s="150"/>
      <c r="H91" s="150"/>
      <c r="I91" s="150">
        <v>15</v>
      </c>
      <c r="J91" s="150"/>
      <c r="K91" s="124"/>
      <c r="L91" s="151"/>
      <c r="M91" s="151"/>
      <c r="N91" s="268"/>
      <c r="O91" s="151"/>
      <c r="P91" s="152"/>
      <c r="Q91" s="153"/>
      <c r="R91" s="154"/>
      <c r="S91" s="155"/>
      <c r="T91" s="162"/>
      <c r="U91" s="156"/>
      <c r="V91" s="155">
        <v>15</v>
      </c>
      <c r="W91" s="162"/>
      <c r="X91" s="22"/>
      <c r="Y91" s="22"/>
      <c r="Z91" s="22"/>
    </row>
    <row r="92" spans="1:26" s="8" customFormat="1" ht="13" customHeight="1" x14ac:dyDescent="0.25">
      <c r="A92" s="289" t="s">
        <v>133</v>
      </c>
      <c r="B92" s="174"/>
      <c r="C92" s="202"/>
      <c r="D92" s="203" t="s">
        <v>168</v>
      </c>
      <c r="E92" s="202">
        <f>SUM(E87:E91)</f>
        <v>90</v>
      </c>
      <c r="F92" s="203"/>
      <c r="G92" s="202"/>
      <c r="H92" s="202"/>
      <c r="I92" s="202">
        <f>SUM(I87:I91)</f>
        <v>90</v>
      </c>
      <c r="J92" s="202"/>
      <c r="K92" s="203"/>
      <c r="L92" s="202"/>
      <c r="M92" s="202"/>
      <c r="N92" s="175"/>
      <c r="O92" s="202"/>
      <c r="P92" s="204"/>
      <c r="Q92" s="203"/>
      <c r="R92" s="356"/>
      <c r="S92" s="357"/>
      <c r="T92" s="358"/>
      <c r="U92" s="357">
        <f>SUM(V87:V92)</f>
        <v>90</v>
      </c>
      <c r="V92" s="357"/>
      <c r="W92" s="358"/>
      <c r="X92" s="237"/>
      <c r="Y92" s="22"/>
      <c r="Z92" s="22"/>
    </row>
    <row r="93" spans="1:26" s="8" customFormat="1" ht="13" customHeight="1" thickBot="1" x14ac:dyDescent="0.3">
      <c r="A93" s="320" t="s">
        <v>134</v>
      </c>
      <c r="B93" s="311"/>
      <c r="C93" s="193"/>
      <c r="D93" s="196"/>
      <c r="E93" s="193"/>
      <c r="F93" s="196">
        <f>SUM(F87:F91)</f>
        <v>15</v>
      </c>
      <c r="G93" s="193"/>
      <c r="H93" s="193"/>
      <c r="I93" s="193"/>
      <c r="J93" s="193"/>
      <c r="K93" s="196"/>
      <c r="L93" s="193"/>
      <c r="M93" s="193"/>
      <c r="N93" s="208"/>
      <c r="O93" s="193"/>
      <c r="P93" s="195"/>
      <c r="Q93" s="196"/>
      <c r="R93" s="345"/>
      <c r="S93" s="346"/>
      <c r="T93" s="347"/>
      <c r="U93" s="346">
        <f>SUM(F87:F91)</f>
        <v>15</v>
      </c>
      <c r="V93" s="346"/>
      <c r="W93" s="347"/>
      <c r="X93" s="22"/>
      <c r="Y93" s="22"/>
      <c r="Z93" s="22"/>
    </row>
    <row r="94" spans="1:26" s="8" customFormat="1" ht="13" customHeight="1" x14ac:dyDescent="0.25">
      <c r="A94" s="317" t="s">
        <v>129</v>
      </c>
      <c r="B94" s="312"/>
      <c r="C94" s="149"/>
      <c r="D94" s="112"/>
      <c r="E94" s="149"/>
      <c r="F94" s="112"/>
      <c r="G94" s="149"/>
      <c r="H94" s="149"/>
      <c r="I94" s="149"/>
      <c r="J94" s="149"/>
      <c r="K94" s="112"/>
      <c r="L94" s="149"/>
      <c r="M94" s="149"/>
      <c r="N94" s="159"/>
      <c r="O94" s="149"/>
      <c r="P94" s="146"/>
      <c r="Q94" s="112"/>
      <c r="R94" s="148"/>
      <c r="S94" s="147"/>
      <c r="T94" s="159"/>
      <c r="U94" s="269"/>
      <c r="V94" s="147"/>
      <c r="W94" s="159"/>
      <c r="X94" s="22"/>
      <c r="Y94" s="22"/>
      <c r="Z94" s="22"/>
    </row>
    <row r="95" spans="1:26" s="8" customFormat="1" ht="13" customHeight="1" x14ac:dyDescent="0.25">
      <c r="A95" s="301" t="s">
        <v>90</v>
      </c>
      <c r="B95" s="314" t="s">
        <v>152</v>
      </c>
      <c r="C95" s="11"/>
      <c r="D95" s="58" t="s">
        <v>15</v>
      </c>
      <c r="E95" s="11">
        <v>20</v>
      </c>
      <c r="F95" s="58">
        <v>3</v>
      </c>
      <c r="G95" s="11"/>
      <c r="H95" s="11"/>
      <c r="I95" s="11">
        <v>20</v>
      </c>
      <c r="J95" s="11"/>
      <c r="K95" s="58"/>
      <c r="L95" s="81"/>
      <c r="M95" s="81"/>
      <c r="N95" s="267"/>
      <c r="O95" s="81"/>
      <c r="P95" s="82"/>
      <c r="Q95" s="83"/>
      <c r="R95" s="69"/>
      <c r="S95" s="9"/>
      <c r="T95" s="160"/>
      <c r="U95" s="72"/>
      <c r="V95" s="9">
        <v>20</v>
      </c>
      <c r="W95" s="160"/>
      <c r="X95" s="22"/>
      <c r="Y95" s="22"/>
      <c r="Z95" s="22"/>
    </row>
    <row r="96" spans="1:26" s="8" customFormat="1" ht="13" customHeight="1" x14ac:dyDescent="0.25">
      <c r="A96" s="301" t="s">
        <v>64</v>
      </c>
      <c r="B96" s="314" t="s">
        <v>153</v>
      </c>
      <c r="C96" s="11"/>
      <c r="D96" s="58" t="s">
        <v>15</v>
      </c>
      <c r="E96" s="11">
        <v>20</v>
      </c>
      <c r="F96" s="58">
        <v>3</v>
      </c>
      <c r="G96" s="11"/>
      <c r="H96" s="11"/>
      <c r="I96" s="11">
        <v>20</v>
      </c>
      <c r="J96" s="11"/>
      <c r="K96" s="58"/>
      <c r="L96" s="81"/>
      <c r="M96" s="81"/>
      <c r="N96" s="267"/>
      <c r="O96" s="81"/>
      <c r="P96" s="82"/>
      <c r="Q96" s="83"/>
      <c r="R96" s="69"/>
      <c r="S96" s="9"/>
      <c r="T96" s="160"/>
      <c r="U96" s="72"/>
      <c r="V96" s="9">
        <v>20</v>
      </c>
      <c r="W96" s="160"/>
      <c r="X96" s="22"/>
      <c r="Y96" s="22"/>
      <c r="Z96" s="22"/>
    </row>
    <row r="97" spans="1:26" s="8" customFormat="1" ht="13" customHeight="1" x14ac:dyDescent="0.25">
      <c r="A97" s="301" t="s">
        <v>67</v>
      </c>
      <c r="B97" s="314" t="s">
        <v>154</v>
      </c>
      <c r="C97" s="11"/>
      <c r="D97" s="58" t="s">
        <v>15</v>
      </c>
      <c r="E97" s="11">
        <v>20</v>
      </c>
      <c r="F97" s="58">
        <v>3</v>
      </c>
      <c r="G97" s="11"/>
      <c r="H97" s="11"/>
      <c r="I97" s="11">
        <v>20</v>
      </c>
      <c r="J97" s="11"/>
      <c r="K97" s="58"/>
      <c r="L97" s="81"/>
      <c r="M97" s="81"/>
      <c r="N97" s="267"/>
      <c r="O97" s="81"/>
      <c r="P97" s="82"/>
      <c r="Q97" s="83"/>
      <c r="R97" s="69"/>
      <c r="S97" s="9"/>
      <c r="T97" s="160"/>
      <c r="U97" s="72"/>
      <c r="V97" s="9">
        <v>20</v>
      </c>
      <c r="W97" s="160"/>
      <c r="X97" s="22"/>
      <c r="Y97" s="22"/>
      <c r="Z97" s="22"/>
    </row>
    <row r="98" spans="1:26" s="8" customFormat="1" ht="13" customHeight="1" x14ac:dyDescent="0.25">
      <c r="A98" s="318" t="s">
        <v>65</v>
      </c>
      <c r="B98" s="313" t="s">
        <v>155</v>
      </c>
      <c r="C98" s="71"/>
      <c r="D98" s="57" t="s">
        <v>15</v>
      </c>
      <c r="E98" s="71">
        <v>15</v>
      </c>
      <c r="F98" s="57">
        <v>3</v>
      </c>
      <c r="G98" s="71"/>
      <c r="H98" s="71"/>
      <c r="I98" s="71">
        <v>15</v>
      </c>
      <c r="J98" s="71"/>
      <c r="K98" s="57"/>
      <c r="L98" s="78"/>
      <c r="M98" s="78"/>
      <c r="N98" s="266"/>
      <c r="O98" s="78"/>
      <c r="P98" s="79"/>
      <c r="Q98" s="74"/>
      <c r="R98" s="70"/>
      <c r="S98" s="80"/>
      <c r="T98" s="161"/>
      <c r="U98" s="24"/>
      <c r="V98" s="80">
        <v>15</v>
      </c>
      <c r="W98" s="161"/>
      <c r="X98" s="22"/>
      <c r="Y98" s="22"/>
      <c r="Z98" s="22"/>
    </row>
    <row r="99" spans="1:26" s="8" customFormat="1" ht="13" customHeight="1" thickBot="1" x14ac:dyDescent="0.3">
      <c r="A99" s="319" t="s">
        <v>159</v>
      </c>
      <c r="B99" s="315" t="s">
        <v>156</v>
      </c>
      <c r="C99" s="150"/>
      <c r="D99" s="124" t="s">
        <v>15</v>
      </c>
      <c r="E99" s="150">
        <v>15</v>
      </c>
      <c r="F99" s="124">
        <v>3</v>
      </c>
      <c r="G99" s="150"/>
      <c r="H99" s="150"/>
      <c r="I99" s="150">
        <v>15</v>
      </c>
      <c r="J99" s="150"/>
      <c r="K99" s="124"/>
      <c r="L99" s="151"/>
      <c r="M99" s="151"/>
      <c r="N99" s="268"/>
      <c r="O99" s="151"/>
      <c r="P99" s="152"/>
      <c r="Q99" s="153"/>
      <c r="R99" s="154"/>
      <c r="S99" s="155"/>
      <c r="T99" s="162"/>
      <c r="U99" s="156"/>
      <c r="V99" s="155">
        <v>15</v>
      </c>
      <c r="W99" s="162"/>
      <c r="X99" s="22"/>
      <c r="Y99" s="22"/>
      <c r="Z99" s="22"/>
    </row>
    <row r="100" spans="1:26" s="8" customFormat="1" ht="13" customHeight="1" x14ac:dyDescent="0.25">
      <c r="A100" s="289" t="s">
        <v>135</v>
      </c>
      <c r="B100" s="174"/>
      <c r="C100" s="202"/>
      <c r="D100" s="203" t="s">
        <v>168</v>
      </c>
      <c r="E100" s="202">
        <f>SUM(E95:E99)</f>
        <v>90</v>
      </c>
      <c r="F100" s="203"/>
      <c r="G100" s="202"/>
      <c r="H100" s="202"/>
      <c r="I100" s="202">
        <f>SUM(I95:I99)</f>
        <v>90</v>
      </c>
      <c r="J100" s="202"/>
      <c r="K100" s="203"/>
      <c r="L100" s="202"/>
      <c r="M100" s="202"/>
      <c r="N100" s="175"/>
      <c r="O100" s="202"/>
      <c r="P100" s="204"/>
      <c r="Q100" s="203"/>
      <c r="R100" s="356"/>
      <c r="S100" s="357"/>
      <c r="T100" s="358"/>
      <c r="U100" s="357">
        <f>SUM(V95:V99)</f>
        <v>90</v>
      </c>
      <c r="V100" s="357"/>
      <c r="W100" s="358"/>
      <c r="X100" s="22"/>
      <c r="Y100" s="22"/>
      <c r="Z100" s="22"/>
    </row>
    <row r="101" spans="1:26" s="8" customFormat="1" ht="13" customHeight="1" thickBot="1" x14ac:dyDescent="0.3">
      <c r="A101" s="320" t="s">
        <v>136</v>
      </c>
      <c r="B101" s="311"/>
      <c r="C101" s="193"/>
      <c r="D101" s="196"/>
      <c r="E101" s="193"/>
      <c r="F101" s="196">
        <f>SUM(F95:F99)</f>
        <v>15</v>
      </c>
      <c r="G101" s="193"/>
      <c r="H101" s="193"/>
      <c r="I101" s="193"/>
      <c r="J101" s="193"/>
      <c r="K101" s="196"/>
      <c r="L101" s="193"/>
      <c r="M101" s="193"/>
      <c r="N101" s="208"/>
      <c r="O101" s="193"/>
      <c r="P101" s="195"/>
      <c r="Q101" s="196"/>
      <c r="R101" s="345"/>
      <c r="S101" s="346"/>
      <c r="T101" s="347"/>
      <c r="U101" s="346">
        <f>SUM(F95:F99)</f>
        <v>15</v>
      </c>
      <c r="V101" s="346"/>
      <c r="W101" s="347"/>
      <c r="X101" s="22"/>
      <c r="Y101" s="22"/>
      <c r="Z101" s="22"/>
    </row>
    <row r="102" spans="1:26" s="8" customFormat="1" ht="6" customHeight="1" thickBot="1" x14ac:dyDescent="0.3">
      <c r="A102" s="350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2"/>
      <c r="X102" s="22"/>
      <c r="Y102" s="22"/>
      <c r="Z102" s="22"/>
    </row>
    <row r="103" spans="1:26" s="8" customFormat="1" ht="13" customHeight="1" x14ac:dyDescent="0.25">
      <c r="A103" s="323" t="s">
        <v>174</v>
      </c>
      <c r="B103" s="321"/>
      <c r="C103" s="209"/>
      <c r="D103" s="328"/>
      <c r="E103" s="440">
        <f>E31+E51+E76</f>
        <v>810</v>
      </c>
      <c r="F103" s="442"/>
      <c r="G103" s="326">
        <f>G31+G51</f>
        <v>420</v>
      </c>
      <c r="H103" s="444"/>
      <c r="I103" s="329">
        <f>I31+I51+I76</f>
        <v>270</v>
      </c>
      <c r="J103" s="444"/>
      <c r="K103" s="327">
        <f>SUM(K31)</f>
        <v>120</v>
      </c>
      <c r="L103" s="430">
        <f>SUM(L31)</f>
        <v>220</v>
      </c>
      <c r="M103" s="431"/>
      <c r="N103" s="432"/>
      <c r="O103" s="433">
        <f>O31+O51</f>
        <v>220</v>
      </c>
      <c r="P103" s="433"/>
      <c r="Q103" s="434"/>
      <c r="R103" s="436">
        <f>R31+R51</f>
        <v>180</v>
      </c>
      <c r="S103" s="433"/>
      <c r="T103" s="437"/>
      <c r="U103" s="438">
        <f>U31+U51+U76</f>
        <v>190</v>
      </c>
      <c r="V103" s="438"/>
      <c r="W103" s="439"/>
      <c r="X103" s="22"/>
      <c r="Y103" s="22"/>
      <c r="Z103" s="22"/>
    </row>
    <row r="104" spans="1:26" s="8" customFormat="1" ht="13" customHeight="1" x14ac:dyDescent="0.25">
      <c r="A104" s="323" t="s">
        <v>175</v>
      </c>
      <c r="B104" s="321"/>
      <c r="C104" s="209"/>
      <c r="D104" s="210"/>
      <c r="E104" s="441"/>
      <c r="F104" s="443"/>
      <c r="G104" s="331">
        <f>SUM(G31+G65)</f>
        <v>410</v>
      </c>
      <c r="H104" s="445"/>
      <c r="I104" s="332">
        <f>SUM(I31+I65+I76)</f>
        <v>280</v>
      </c>
      <c r="J104" s="445"/>
      <c r="K104" s="333">
        <v>120</v>
      </c>
      <c r="L104" s="419"/>
      <c r="M104" s="420"/>
      <c r="N104" s="421"/>
      <c r="O104" s="420"/>
      <c r="P104" s="420"/>
      <c r="Q104" s="435"/>
      <c r="R104" s="419"/>
      <c r="S104" s="420"/>
      <c r="T104" s="421"/>
      <c r="U104" s="422"/>
      <c r="V104" s="422"/>
      <c r="W104" s="423"/>
      <c r="X104" s="22"/>
      <c r="Y104" s="22"/>
      <c r="Z104" s="22"/>
    </row>
    <row r="105" spans="1:26" s="8" customFormat="1" ht="13" customHeight="1" x14ac:dyDescent="0.25">
      <c r="A105" s="323" t="s">
        <v>118</v>
      </c>
      <c r="B105" s="321"/>
      <c r="C105" s="209"/>
      <c r="D105" s="210"/>
      <c r="E105" s="209">
        <v>60</v>
      </c>
      <c r="F105" s="210"/>
      <c r="G105" s="209"/>
      <c r="H105" s="209"/>
      <c r="I105" s="209"/>
      <c r="J105" s="209"/>
      <c r="K105" s="210"/>
      <c r="L105" s="419"/>
      <c r="M105" s="420"/>
      <c r="N105" s="421"/>
      <c r="O105" s="342"/>
      <c r="P105" s="342"/>
      <c r="Q105" s="344"/>
      <c r="R105" s="419">
        <v>60</v>
      </c>
      <c r="S105" s="420"/>
      <c r="T105" s="421"/>
      <c r="U105" s="422"/>
      <c r="V105" s="422"/>
      <c r="W105" s="423"/>
      <c r="X105" s="22"/>
      <c r="Y105" s="22"/>
      <c r="Z105" s="22"/>
    </row>
    <row r="106" spans="1:26" s="8" customFormat="1" ht="13" customHeight="1" x14ac:dyDescent="0.25">
      <c r="A106" s="323" t="s">
        <v>119</v>
      </c>
      <c r="B106" s="321"/>
      <c r="C106" s="209"/>
      <c r="D106" s="210"/>
      <c r="E106" s="209"/>
      <c r="F106" s="210">
        <f>F32+F34+F52+F77</f>
        <v>120</v>
      </c>
      <c r="G106" s="209"/>
      <c r="H106" s="209"/>
      <c r="I106" s="209"/>
      <c r="J106" s="209"/>
      <c r="K106" s="210"/>
      <c r="L106" s="341">
        <f>SUM(L32)</f>
        <v>30</v>
      </c>
      <c r="M106" s="342"/>
      <c r="N106" s="343"/>
      <c r="O106" s="342">
        <f>O32+O52+O77</f>
        <v>30</v>
      </c>
      <c r="P106" s="342"/>
      <c r="Q106" s="344"/>
      <c r="R106" s="341">
        <f>R32+R52+R77</f>
        <v>30</v>
      </c>
      <c r="S106" s="342"/>
      <c r="T106" s="343"/>
      <c r="U106" s="342">
        <f>U32+U52+U77</f>
        <v>30</v>
      </c>
      <c r="V106" s="342"/>
      <c r="W106" s="343"/>
      <c r="X106" s="22"/>
      <c r="Y106" s="22"/>
      <c r="Z106" s="22"/>
    </row>
    <row r="107" spans="1:26" s="8" customFormat="1" ht="13" customHeight="1" x14ac:dyDescent="0.25">
      <c r="A107" s="323" t="s">
        <v>182</v>
      </c>
      <c r="B107" s="321"/>
      <c r="C107" s="209"/>
      <c r="D107" s="210"/>
      <c r="E107" s="209"/>
      <c r="F107" s="210">
        <f>F52+F77</f>
        <v>53</v>
      </c>
      <c r="G107" s="209"/>
      <c r="H107" s="209"/>
      <c r="I107" s="209"/>
      <c r="J107" s="209"/>
      <c r="K107" s="210"/>
      <c r="L107" s="341"/>
      <c r="M107" s="342"/>
      <c r="N107" s="343"/>
      <c r="O107" s="342">
        <f>O52+O77</f>
        <v>12</v>
      </c>
      <c r="P107" s="342"/>
      <c r="Q107" s="344"/>
      <c r="R107" s="341">
        <f>R52+R77</f>
        <v>19</v>
      </c>
      <c r="S107" s="342"/>
      <c r="T107" s="343"/>
      <c r="U107" s="342">
        <f>U52+U77</f>
        <v>22</v>
      </c>
      <c r="V107" s="342"/>
      <c r="W107" s="343"/>
      <c r="X107" s="22"/>
      <c r="Y107" s="22"/>
      <c r="Z107" s="22"/>
    </row>
    <row r="108" spans="1:26" s="8" customFormat="1" ht="13" customHeight="1" x14ac:dyDescent="0.25">
      <c r="A108" s="334" t="s">
        <v>181</v>
      </c>
      <c r="B108" s="335"/>
      <c r="C108" s="336"/>
      <c r="D108" s="327"/>
      <c r="E108" s="336"/>
      <c r="F108" s="327">
        <v>32</v>
      </c>
      <c r="G108" s="336"/>
      <c r="H108" s="336"/>
      <c r="I108" s="336"/>
      <c r="J108" s="336"/>
      <c r="K108" s="327"/>
      <c r="L108" s="337"/>
      <c r="M108" s="338"/>
      <c r="N108" s="339"/>
      <c r="O108" s="338"/>
      <c r="P108" s="338"/>
      <c r="Q108" s="340"/>
      <c r="R108" s="337"/>
      <c r="S108" s="338"/>
      <c r="T108" s="339"/>
      <c r="U108" s="338"/>
      <c r="V108" s="338"/>
      <c r="W108" s="339"/>
      <c r="X108" s="22"/>
      <c r="Y108" s="22"/>
      <c r="Z108" s="22"/>
    </row>
    <row r="109" spans="1:26" s="8" customFormat="1" ht="13" customHeight="1" thickBot="1" x14ac:dyDescent="0.3">
      <c r="A109" s="324" t="s">
        <v>44</v>
      </c>
      <c r="B109" s="322"/>
      <c r="C109" s="211"/>
      <c r="D109" s="212"/>
      <c r="E109" s="211"/>
      <c r="F109" s="212"/>
      <c r="G109" s="211"/>
      <c r="H109" s="211"/>
      <c r="I109" s="211"/>
      <c r="J109" s="211"/>
      <c r="K109" s="212"/>
      <c r="L109" s="213"/>
      <c r="M109" s="214">
        <v>2</v>
      </c>
      <c r="N109" s="216"/>
      <c r="O109" s="214"/>
      <c r="P109" s="214">
        <v>3</v>
      </c>
      <c r="Q109" s="215"/>
      <c r="R109" s="213"/>
      <c r="S109" s="214">
        <v>1</v>
      </c>
      <c r="T109" s="216"/>
      <c r="U109" s="214"/>
      <c r="V109" s="214"/>
      <c r="W109" s="216"/>
      <c r="X109" s="22"/>
      <c r="Y109" s="22"/>
      <c r="Z109" s="22"/>
    </row>
    <row r="110" spans="1:26" s="8" customFormat="1" ht="12" customHeight="1" x14ac:dyDescent="0.25">
      <c r="A110" s="238" t="s">
        <v>53</v>
      </c>
      <c r="B110" s="239"/>
      <c r="C110" s="12"/>
      <c r="D110" s="12"/>
      <c r="E110" s="12"/>
      <c r="F110" s="12"/>
      <c r="G110" s="12"/>
      <c r="H110" s="12"/>
      <c r="I110" s="12"/>
      <c r="J110" s="12"/>
      <c r="K110" s="13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22"/>
      <c r="X110" s="22"/>
      <c r="Y110" s="22"/>
      <c r="Z110" s="22"/>
    </row>
    <row r="111" spans="1:26" s="8" customFormat="1" ht="11.25" customHeight="1" x14ac:dyDescent="0.25">
      <c r="A111" s="330" t="s">
        <v>185</v>
      </c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22"/>
      <c r="Y111" s="22"/>
      <c r="Z111" s="22"/>
    </row>
    <row r="112" spans="1:26" s="8" customFormat="1" ht="11.25" customHeight="1" x14ac:dyDescent="0.25">
      <c r="A112" s="330" t="s">
        <v>183</v>
      </c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22"/>
      <c r="Y112" s="22"/>
      <c r="Z112" s="22"/>
    </row>
    <row r="113" spans="1:26" s="8" customFormat="1" ht="11.25" customHeight="1" x14ac:dyDescent="0.25">
      <c r="A113" s="330" t="s">
        <v>184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22"/>
      <c r="Y113" s="22"/>
      <c r="Z113" s="22"/>
    </row>
    <row r="114" spans="1:26" s="8" customFormat="1" ht="11.25" customHeight="1" x14ac:dyDescent="0.25">
      <c r="A114" s="240" t="s">
        <v>120</v>
      </c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106"/>
      <c r="S114" s="106"/>
      <c r="T114" s="106"/>
      <c r="U114" s="106"/>
      <c r="V114" s="106"/>
      <c r="W114" s="106"/>
      <c r="X114" s="22"/>
      <c r="Y114" s="22"/>
      <c r="Z114" s="22"/>
    </row>
    <row r="115" spans="1:26" s="8" customFormat="1" ht="11.25" customHeight="1" x14ac:dyDescent="0.25">
      <c r="A115" s="108" t="s">
        <v>188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218"/>
      <c r="S115" s="218"/>
      <c r="T115" s="218"/>
      <c r="U115" s="218"/>
      <c r="V115" s="218"/>
      <c r="W115" s="22"/>
      <c r="X115" s="22"/>
      <c r="Y115" s="22"/>
      <c r="Z115" s="22"/>
    </row>
    <row r="116" spans="1:26" s="8" customFormat="1" ht="11.25" customHeight="1" x14ac:dyDescent="0.25">
      <c r="A116" s="325" t="s">
        <v>186</v>
      </c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2"/>
      <c r="X116" s="22"/>
      <c r="Y116" s="22"/>
      <c r="Z116" s="22"/>
    </row>
    <row r="117" spans="1:26" s="8" customFormat="1" ht="11.25" customHeight="1" x14ac:dyDescent="0.25">
      <c r="A117" s="4" t="s">
        <v>187</v>
      </c>
      <c r="L117" s="218"/>
      <c r="M117" s="218"/>
      <c r="N117" s="218"/>
      <c r="O117" s="218"/>
      <c r="P117" s="218"/>
      <c r="Q117" s="218"/>
      <c r="R117" s="218"/>
      <c r="S117" s="22"/>
      <c r="T117" s="22"/>
      <c r="U117" s="218"/>
      <c r="V117" s="218"/>
      <c r="W117" s="22"/>
      <c r="X117" s="22"/>
      <c r="Y117" s="22"/>
      <c r="Z117" s="22"/>
    </row>
    <row r="118" spans="1:26" s="8" customFormat="1" ht="11.25" customHeight="1" x14ac:dyDescent="0.25">
      <c r="A118" s="241" t="s">
        <v>162</v>
      </c>
      <c r="L118" s="218"/>
      <c r="M118" s="218"/>
      <c r="N118" s="218"/>
      <c r="O118" s="218"/>
      <c r="P118" s="218"/>
      <c r="Q118" s="218"/>
      <c r="R118" s="22"/>
      <c r="S118" s="22"/>
      <c r="T118" s="22"/>
      <c r="U118" s="22"/>
      <c r="V118" s="218"/>
      <c r="W118" s="22"/>
      <c r="X118" s="22"/>
      <c r="Y118" s="22"/>
      <c r="Z118" s="22"/>
    </row>
    <row r="119" spans="1:26" ht="10.5" x14ac:dyDescent="0.2">
      <c r="A119" s="107"/>
    </row>
  </sheetData>
  <mergeCells count="132">
    <mergeCell ref="U65:W65"/>
    <mergeCell ref="G33:K33"/>
    <mergeCell ref="L51:N51"/>
    <mergeCell ref="L52:N52"/>
    <mergeCell ref="L65:N65"/>
    <mergeCell ref="L66:N66"/>
    <mergeCell ref="R67:W67"/>
    <mergeCell ref="U68:W68"/>
    <mergeCell ref="L103:N104"/>
    <mergeCell ref="O103:Q104"/>
    <mergeCell ref="R103:T104"/>
    <mergeCell ref="U103:W104"/>
    <mergeCell ref="E103:E104"/>
    <mergeCell ref="F103:F104"/>
    <mergeCell ref="H103:H104"/>
    <mergeCell ref="J103:J104"/>
    <mergeCell ref="O68:Q68"/>
    <mergeCell ref="R68:T68"/>
    <mergeCell ref="U93:W93"/>
    <mergeCell ref="R100:T100"/>
    <mergeCell ref="U100:W100"/>
    <mergeCell ref="R101:T101"/>
    <mergeCell ref="U101:W101"/>
    <mergeCell ref="R77:T77"/>
    <mergeCell ref="U77:W77"/>
    <mergeCell ref="H68:H69"/>
    <mergeCell ref="I68:I69"/>
    <mergeCell ref="K68:K69"/>
    <mergeCell ref="L68:N68"/>
    <mergeCell ref="L105:N105"/>
    <mergeCell ref="O105:Q105"/>
    <mergeCell ref="R105:T105"/>
    <mergeCell ref="U105:W105"/>
    <mergeCell ref="O65:Q65"/>
    <mergeCell ref="O66:Q66"/>
    <mergeCell ref="O51:Q51"/>
    <mergeCell ref="O52:Q52"/>
    <mergeCell ref="A2:W2"/>
    <mergeCell ref="A3:W3"/>
    <mergeCell ref="A4:W4"/>
    <mergeCell ref="F7:F9"/>
    <mergeCell ref="G7:K7"/>
    <mergeCell ref="K8:K9"/>
    <mergeCell ref="G8:G9"/>
    <mergeCell ref="H8:H9"/>
    <mergeCell ref="I8:I9"/>
    <mergeCell ref="L7:Q7"/>
    <mergeCell ref="R7:W7"/>
    <mergeCell ref="L8:N8"/>
    <mergeCell ref="O8:Q8"/>
    <mergeCell ref="R8:T8"/>
    <mergeCell ref="U8:W8"/>
    <mergeCell ref="A7:A9"/>
    <mergeCell ref="B7:B9"/>
    <mergeCell ref="C7:D7"/>
    <mergeCell ref="E7:E9"/>
    <mergeCell ref="C8:C9"/>
    <mergeCell ref="D8:D9"/>
    <mergeCell ref="J8:J9"/>
    <mergeCell ref="R92:T92"/>
    <mergeCell ref="U92:W92"/>
    <mergeCell ref="A67:A69"/>
    <mergeCell ref="B67:B69"/>
    <mergeCell ref="C67:D67"/>
    <mergeCell ref="E67:E69"/>
    <mergeCell ref="U76:W76"/>
    <mergeCell ref="F36:F38"/>
    <mergeCell ref="G36:K36"/>
    <mergeCell ref="I37:I38"/>
    <mergeCell ref="K37:K38"/>
    <mergeCell ref="R51:T51"/>
    <mergeCell ref="U51:W51"/>
    <mergeCell ref="R52:T52"/>
    <mergeCell ref="U52:W52"/>
    <mergeCell ref="R36:W36"/>
    <mergeCell ref="F67:F69"/>
    <mergeCell ref="C68:C69"/>
    <mergeCell ref="L36:Q36"/>
    <mergeCell ref="L37:N37"/>
    <mergeCell ref="G67:K67"/>
    <mergeCell ref="L67:Q67"/>
    <mergeCell ref="L33:N33"/>
    <mergeCell ref="O33:Q33"/>
    <mergeCell ref="O31:Q31"/>
    <mergeCell ref="R31:T31"/>
    <mergeCell ref="A24:A27"/>
    <mergeCell ref="B24:B27"/>
    <mergeCell ref="A36:A38"/>
    <mergeCell ref="C37:C38"/>
    <mergeCell ref="D37:D38"/>
    <mergeCell ref="G37:G38"/>
    <mergeCell ref="H37:H38"/>
    <mergeCell ref="B36:B38"/>
    <mergeCell ref="C36:D36"/>
    <mergeCell ref="E36:E38"/>
    <mergeCell ref="R65:T65"/>
    <mergeCell ref="U31:W31"/>
    <mergeCell ref="L32:N32"/>
    <mergeCell ref="O32:Q32"/>
    <mergeCell ref="R32:T32"/>
    <mergeCell ref="U32:W32"/>
    <mergeCell ref="L34:N34"/>
    <mergeCell ref="O34:Q34"/>
    <mergeCell ref="R33:T33"/>
    <mergeCell ref="U33:W33"/>
    <mergeCell ref="R34:T34"/>
    <mergeCell ref="U34:W34"/>
    <mergeCell ref="L31:N31"/>
    <mergeCell ref="R107:T107"/>
    <mergeCell ref="U107:W107"/>
    <mergeCell ref="L107:N107"/>
    <mergeCell ref="O107:Q107"/>
    <mergeCell ref="R93:T93"/>
    <mergeCell ref="J37:J38"/>
    <mergeCell ref="J68:J69"/>
    <mergeCell ref="A102:W102"/>
    <mergeCell ref="U66:W66"/>
    <mergeCell ref="R66:T66"/>
    <mergeCell ref="L106:N106"/>
    <mergeCell ref="R85:T85"/>
    <mergeCell ref="U85:W85"/>
    <mergeCell ref="R76:T76"/>
    <mergeCell ref="R84:T84"/>
    <mergeCell ref="U84:W84"/>
    <mergeCell ref="O106:Q106"/>
    <mergeCell ref="R106:T106"/>
    <mergeCell ref="U106:W106"/>
    <mergeCell ref="O37:Q37"/>
    <mergeCell ref="R37:T37"/>
    <mergeCell ref="U37:W37"/>
    <mergeCell ref="D68:D69"/>
    <mergeCell ref="G68:G69"/>
  </mergeCells>
  <phoneticPr fontId="1" type="noConversion"/>
  <pageMargins left="0.59055118110236227" right="0.59055118110236227" top="0.19685039370078741" bottom="0.19685039370078741" header="0" footer="0"/>
  <pageSetup paperSize="9" scale="89" fitToHeight="0" orientation="landscape" verticalDpi="300" r:id="rId1"/>
  <rowBreaks count="2" manualBreakCount="2">
    <brk id="35" max="22" man="1"/>
    <brk id="66" max="22" man="1"/>
  </rowBreaks>
  <colBreaks count="2" manualBreakCount="2">
    <brk id="23" min="1" max="117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2019-03-01T09:07:08Z</cp:lastPrinted>
  <dcterms:created xsi:type="dcterms:W3CDTF">1997-02-26T13:46:56Z</dcterms:created>
  <dcterms:modified xsi:type="dcterms:W3CDTF">2019-04-12T12:04:12Z</dcterms:modified>
</cp:coreProperties>
</file>