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SpecIstDz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<sst xmlns="http://schemas.openxmlformats.org/spreadsheetml/2006/main" count="492" uniqueCount="232">
  <si>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</si>
  <si>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</si>
  <si>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</si>
  <si>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</si>
  <si>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</si>
  <si>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</si>
  <si>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</si>
  <si>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</si>
  <si>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</si>
  <si>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</si>
  <si>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</si>
  <si>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</si>
  <si>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</si>
  <si>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</si>
  <si>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</si>
  <si>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</si>
  <si>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</si>
  <si>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</si>
  <si>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</si>
  <si>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</si>
  <si>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</si>
  <si>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</si>
  <si>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</si>
  <si>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</si>
  <si>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</si>
  <si>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</si>
  <si>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</si>
  <si>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</si>
  <si>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</si>
  <si>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</si>
  <si>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</si>
  <si>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Podstawy diagnozowania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</si>
  <si>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</si>
  <si>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</si>
  <si>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</si>
  <si>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</si>
  <si>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</si>
  <si>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</si>
  <si>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</si>
  <si>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</si>
  <si>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</si>
  <si>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</si>
  <si>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</si>
  <si>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</si>
  <si>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</si>
  <si>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</si>
  <si>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</si>
  <si>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</si>
  <si>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</si>
  <si>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</si>
  <si>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</si>
  <si>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</si>
  <si>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</si>
  <si>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</si>
  <si>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</si>
  <si>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</si>
  <si>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</si>
  <si>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</si>
  <si>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</si>
  <si>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</si>
  <si>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</si>
  <si>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</si>
  <si>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</si>
  <si>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</si>
  <si>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</si>
  <si>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</si>
  <si>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</si>
  <si>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</si>
  <si>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</si>
  <si>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</si>
  <si>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</si>
  <si>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</si>
  <si>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</si>
  <si>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</si>
  <si>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</si>
  <si>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</si>
  <si>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</si>
  <si>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</si>
  <si>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</si>
  <si>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</si>
  <si>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</si>
  <si>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</si>
  <si>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</si>
  <si>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</si>
  <si>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</si>
  <si>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</si>
  <si>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</si>
  <si>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</si>
  <si>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</si>
  <si>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</si>
  <si>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</si>
  <si>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</si>
  <si>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</si>
  <si>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</si>
  <si>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</si>
  <si>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</si>
  <si>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</si>
  <si>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</si>
  <si>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</si>
  <si>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</si>
  <si>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</si>
  <si>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</si>
  <si>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</si>
  <si>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</si>
  <si>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</si>
  <si>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</si>
  <si>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</si>
  <si>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</si>
  <si>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</si>
  <si>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</si>
  <si>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</si>
  <si>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</si>
  <si>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</si>
  <si>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</si>
  <si>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</si>
  <si>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</si>
  <si>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</si>
  <si>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</si>
  <si>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</si>
  <si>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</si>
  <si>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Praca socjalna w warunkach różnorodności kulturowej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</si>
  <si>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</si>
  <si>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</si>
  <si>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</si>
  <si>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</si>
  <si>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</si>
  <si>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</si>
  <si>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</si>
  <si>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</si>
  <si>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</si>
  <si>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</si>
  <si>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2E10Zo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</si>
  <si>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</si>
  <si>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</si>
  <si>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</si>
  <si>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</si>
  <si>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</si>
  <si>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</si>
  <si>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</si>
  <si>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</si>
  <si>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</si>
  <si>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</si>
  <si>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</si>
  <si>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</si>
  <si>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1E6Zo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</si>
  <si>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</si>
  <si>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</si>
  <si>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</si>
  <si>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</si>
  <si>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</si>
  <si>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</si>
  <si>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</si>
  <si>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</si>
  <si>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Praca z osobami uzależnionymi od alkoholu oraz ich rodzinami</t>
  </si>
  <si>
    <t>o3.6</t>
  </si>
  <si>
    <t>Praca z osobami uzależnionymi od narkotyków oraz ich rodzinami</t>
  </si>
  <si>
    <t>o3.7</t>
  </si>
  <si>
    <t>Praca z osobami niepełnosprawnymi</t>
  </si>
  <si>
    <t>o3.8</t>
  </si>
  <si>
    <t>Praca z rodzinami osób niepełnosprawnych</t>
  </si>
  <si>
    <t>o3.9</t>
  </si>
  <si>
    <t>Towarzyszenie w opiece paliatywnej</t>
  </si>
  <si>
    <t>o3.10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</si>
  <si>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</si>
  <si>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</si>
  <si>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</si>
  <si>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</si>
  <si>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</si>
  <si>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</si>
  <si>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</si>
  <si>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</si>
  <si>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</si>
  <si>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</si>
  <si>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</si>
  <si>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</si>
  <si>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</si>
  <si>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</si>
  <si>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</si>
  <si>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</si>
  <si>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2Z4Zo</t>
  </si>
  <si>
    <t>4Z3Zo</t>
  </si>
  <si>
    <t>W tym: punktów z praktyk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</si>
  <si>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</si>
  <si>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</si>
  <si>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</si>
  <si>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</si>
  <si>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</si>
  <si>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</si>
  <si>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</si>
  <si>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</si>
  <si>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</si>
  <si>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</si>
  <si>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</si>
  <si>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</si>
  <si>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</si>
  <si>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</si>
  <si>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</si>
  <si>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</si>
  <si>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</si>
  <si>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Razem godzin  (część I)</t>
  </si>
  <si>
    <t>Razem godzin  (część II.1)</t>
  </si>
  <si>
    <t>Razem punktów   (część II.1)</t>
  </si>
  <si>
    <t>Łączna liczba godzin  (część I i II.1)</t>
  </si>
  <si>
    <t>Łączna liczba punktów   (część I i II.1)</t>
  </si>
  <si>
    <t>W tym: godzin z praktyk</t>
  </si>
  <si>
    <t>ow4.5</t>
  </si>
  <si>
    <t>PRZEDMIOTY OGRANICZONEGO WYBORU</t>
  </si>
  <si>
    <t>Razem godzin  (część II.2)</t>
  </si>
  <si>
    <t>Razem punktów   (część II.2)</t>
  </si>
  <si>
    <t>Razem punktów  (część I)</t>
  </si>
  <si>
    <t>Specjalności do wyboru od III roku: Asystentura rodzin, Asystent seniora</t>
  </si>
  <si>
    <t>Praca z osobą dotkniętą przemoca i stosującą przemoc</t>
  </si>
  <si>
    <t>II.2. Moduł do wyboru, specjalność: Asystent seniora</t>
  </si>
  <si>
    <t>II.1. Moduł do wyboru, specjalność: Asystentura rodzin</t>
  </si>
  <si>
    <t>Wprowadzenie do praktyk. Instytucjonalna opieka i pomoc socjalna</t>
  </si>
  <si>
    <t>o2.2</t>
  </si>
  <si>
    <t>W tym: godzin z przedmiotów ow i fakultatywnych</t>
  </si>
  <si>
    <t>W tym: punktów z przedmiotów ow i fakultatywnych</t>
  </si>
  <si>
    <t xml:space="preserve">*  Studenci wybierają na II roku studiów specjalność: Asystentura rodzin lub Asystent seniora. </t>
  </si>
  <si>
    <t>Podstawy gerontologii</t>
  </si>
  <si>
    <t>Asystentura rodzin jako profesja</t>
  </si>
  <si>
    <t xml:space="preserve">Zasady przymowania na specjalność:     </t>
  </si>
  <si>
    <t xml:space="preserve">1. każdy student może nieodpłatnie na studiach stacjonarnych i w ramach opłaty za studia niestacjonarne na kierunku Praca socjalna wybrać tylko jedną specjalność   </t>
  </si>
  <si>
    <t>2.w przypadku liczby kandydatów przekraczającej liczbę miejsc na danej specjalności, kryterium wyboru stanowi średnia ocen ze wszystkich zaliczeń i egzaminów, uzyskana na I i II roku studiów</t>
  </si>
  <si>
    <t>3. warunkiem utworzenia danej specjalności jest jej liczebność, odpowiadająca liczebności wskazanej w Zarządzeniu Rektora UG</t>
  </si>
  <si>
    <t>Filozoficzne podstawy pracy socjalnej</t>
  </si>
  <si>
    <t>Podstawy psychologii ogólnej i społecznej dla pracy sojcalnej</t>
  </si>
  <si>
    <t xml:space="preserve">Kierunek: PRACA SOCJALNA - PLAN STUDIÓW  OD ROKU AKADEMICKIEGO 2018/2019                                     </t>
  </si>
  <si>
    <t>rok I                              2018/19</t>
  </si>
  <si>
    <t>rok II                      2019/20</t>
  </si>
  <si>
    <t>rok III                         2020/21</t>
  </si>
  <si>
    <t>Ekonomia społeczna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</si>
</sst>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 style="double"/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9" xfId="51" applyFont="1" applyBorder="1" applyAlignment="1">
      <alignment vertical="center" wrapText="1"/>
      <protection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3" fillId="35" borderId="52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35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27" borderId="52" xfId="0" applyFont="1" applyFill="1" applyBorder="1" applyAlignment="1">
      <alignment vertical="center" wrapText="1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34" borderId="49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7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2" fillId="0" borderId="79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80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textRotation="90" wrapText="1"/>
    </xf>
    <xf numFmtId="0" fontId="5" fillId="36" borderId="18" xfId="0" applyFont="1" applyFill="1" applyBorder="1" applyAlignment="1">
      <alignment horizontal="center" vertical="center" textRotation="90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textRotation="90"/>
    </xf>
    <xf numFmtId="0" fontId="6" fillId="36" borderId="14" xfId="0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textRotation="90"/>
    </xf>
    <xf numFmtId="0" fontId="5" fillId="3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3" fillId="35" borderId="8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82" xfId="0" applyFont="1" applyFill="1" applyBorder="1" applyAlignment="1">
      <alignment horizontal="center"/>
    </xf>
    <xf numFmtId="0" fontId="3" fillId="35" borderId="83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8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3" fillId="7" borderId="82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8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2" fillId="34" borderId="8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5" fillId="7" borderId="82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1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50390625" style="74" customWidth="1"/>
    <col min="6" max="6" width="6.00390625" style="74" customWidth="1"/>
    <col min="7" max="13" width="3.75390625" style="3" customWidth="1"/>
    <col min="14" max="25" width="4.25390625" style="28" customWidth="1"/>
    <col min="26" max="29" width="9.125" style="32" customWidth="1"/>
    <col min="30" max="16384" width="9.125" style="74" customWidth="1"/>
  </cols>
  <sheetData>
    <row r="1" spans="1:25" ht="11.25">
      <c r="A1" s="443" t="s">
        <v>227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</row>
    <row r="2" spans="1:25" ht="12" customHeight="1">
      <c r="A2" s="444" t="s">
        <v>106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 ht="12" customHeight="1">
      <c r="A3" s="445" t="s">
        <v>210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</row>
    <row r="4" spans="1:25" ht="7.5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</row>
    <row r="5" spans="1:25" ht="13.5" customHeight="1">
      <c r="A5" s="372" t="s">
        <v>194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5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</row>
    <row r="7" spans="1:29" s="3" customFormat="1" ht="13.5" customHeight="1">
      <c r="A7" s="422" t="s">
        <v>25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34"/>
      <c r="AA7" s="34"/>
      <c r="AB7" s="34"/>
      <c r="AC7" s="34"/>
    </row>
    <row r="8" spans="1:29" s="1" customFormat="1" ht="24" customHeight="1">
      <c r="A8" s="427" t="s">
        <v>26</v>
      </c>
      <c r="B8" s="430" t="s">
        <v>24</v>
      </c>
      <c r="C8" s="432" t="s">
        <v>0</v>
      </c>
      <c r="D8" s="433"/>
      <c r="E8" s="436" t="s">
        <v>18</v>
      </c>
      <c r="F8" s="441" t="s">
        <v>1</v>
      </c>
      <c r="G8" s="424" t="s">
        <v>2</v>
      </c>
      <c r="H8" s="423"/>
      <c r="I8" s="423"/>
      <c r="J8" s="423"/>
      <c r="K8" s="423"/>
      <c r="L8" s="423"/>
      <c r="M8" s="439"/>
      <c r="N8" s="432" t="s">
        <v>228</v>
      </c>
      <c r="O8" s="438"/>
      <c r="P8" s="438"/>
      <c r="Q8" s="433"/>
      <c r="R8" s="432" t="s">
        <v>229</v>
      </c>
      <c r="S8" s="438"/>
      <c r="T8" s="438"/>
      <c r="U8" s="433"/>
      <c r="V8" s="432" t="s">
        <v>230</v>
      </c>
      <c r="W8" s="438"/>
      <c r="X8" s="438"/>
      <c r="Y8" s="438"/>
      <c r="Z8" s="35"/>
      <c r="AA8" s="35"/>
      <c r="AB8" s="35"/>
      <c r="AC8" s="35"/>
    </row>
    <row r="9" spans="1:29" s="1" customFormat="1" ht="12" customHeight="1">
      <c r="A9" s="428"/>
      <c r="B9" s="430"/>
      <c r="C9" s="432" t="s">
        <v>11</v>
      </c>
      <c r="D9" s="433" t="s">
        <v>10</v>
      </c>
      <c r="E9" s="436"/>
      <c r="F9" s="441"/>
      <c r="G9" s="424" t="s">
        <v>3</v>
      </c>
      <c r="H9" s="423" t="s">
        <v>4</v>
      </c>
      <c r="I9" s="423" t="s">
        <v>5</v>
      </c>
      <c r="J9" s="423"/>
      <c r="K9" s="423" t="s">
        <v>7</v>
      </c>
      <c r="L9" s="423" t="s">
        <v>8</v>
      </c>
      <c r="M9" s="439" t="s">
        <v>9</v>
      </c>
      <c r="N9" s="424" t="s">
        <v>12</v>
      </c>
      <c r="O9" s="423"/>
      <c r="P9" s="423" t="s">
        <v>13</v>
      </c>
      <c r="Q9" s="439"/>
      <c r="R9" s="424" t="s">
        <v>14</v>
      </c>
      <c r="S9" s="423"/>
      <c r="T9" s="423" t="s">
        <v>15</v>
      </c>
      <c r="U9" s="439"/>
      <c r="V9" s="424" t="s">
        <v>16</v>
      </c>
      <c r="W9" s="423"/>
      <c r="X9" s="423" t="s">
        <v>17</v>
      </c>
      <c r="Y9" s="423"/>
      <c r="Z9" s="35"/>
      <c r="AA9" s="35"/>
      <c r="AB9" s="35"/>
      <c r="AC9" s="35"/>
    </row>
    <row r="10" spans="1:29" s="1" customFormat="1" ht="12" customHeight="1" thickBot="1">
      <c r="A10" s="429"/>
      <c r="B10" s="431"/>
      <c r="C10" s="434"/>
      <c r="D10" s="435"/>
      <c r="E10" s="437"/>
      <c r="F10" s="442"/>
      <c r="G10" s="425"/>
      <c r="H10" s="426"/>
      <c r="I10" s="343" t="s">
        <v>6</v>
      </c>
      <c r="J10" s="343" t="s">
        <v>3</v>
      </c>
      <c r="K10" s="426"/>
      <c r="L10" s="426"/>
      <c r="M10" s="440"/>
      <c r="N10" s="344" t="s">
        <v>19</v>
      </c>
      <c r="O10" s="343" t="s">
        <v>5</v>
      </c>
      <c r="P10" s="343" t="s">
        <v>19</v>
      </c>
      <c r="Q10" s="345" t="s">
        <v>5</v>
      </c>
      <c r="R10" s="344" t="s">
        <v>19</v>
      </c>
      <c r="S10" s="343" t="s">
        <v>5</v>
      </c>
      <c r="T10" s="343" t="s">
        <v>19</v>
      </c>
      <c r="U10" s="345" t="s">
        <v>5</v>
      </c>
      <c r="V10" s="344" t="s">
        <v>19</v>
      </c>
      <c r="W10" s="343" t="s">
        <v>5</v>
      </c>
      <c r="X10" s="343" t="s">
        <v>19</v>
      </c>
      <c r="Y10" s="343" t="s">
        <v>5</v>
      </c>
      <c r="Z10" s="35"/>
      <c r="AA10" s="35"/>
      <c r="AB10" s="35"/>
      <c r="AC10" s="35"/>
    </row>
    <row r="11" spans="1:25" ht="16.5" customHeight="1" thickBot="1" thickTop="1">
      <c r="A11" s="245" t="s">
        <v>195</v>
      </c>
      <c r="B11" s="210" t="s">
        <v>60</v>
      </c>
      <c r="C11" s="275"/>
      <c r="D11" s="212"/>
      <c r="E11" s="213"/>
      <c r="F11" s="210"/>
      <c r="G11" s="213"/>
      <c r="H11" s="214"/>
      <c r="I11" s="214"/>
      <c r="J11" s="214"/>
      <c r="K11" s="215"/>
      <c r="L11" s="214"/>
      <c r="M11" s="210"/>
      <c r="N11" s="213"/>
      <c r="O11" s="214"/>
      <c r="P11" s="214"/>
      <c r="Q11" s="210"/>
      <c r="R11" s="213"/>
      <c r="S11" s="214"/>
      <c r="T11" s="214"/>
      <c r="U11" s="210"/>
      <c r="V11" s="213"/>
      <c r="W11" s="215"/>
      <c r="X11" s="215"/>
      <c r="Y11" s="215"/>
    </row>
    <row r="12" spans="1:25" ht="12" customHeight="1">
      <c r="A12" s="297" t="s">
        <v>225</v>
      </c>
      <c r="B12" s="79" t="s">
        <v>79</v>
      </c>
      <c r="C12" s="69" t="s">
        <v>27</v>
      </c>
      <c r="D12" s="79"/>
      <c r="E12" s="69">
        <v>20</v>
      </c>
      <c r="F12" s="79">
        <v>3</v>
      </c>
      <c r="G12" s="69">
        <v>20</v>
      </c>
      <c r="H12" s="222"/>
      <c r="I12" s="222"/>
      <c r="J12" s="222"/>
      <c r="K12" s="66"/>
      <c r="L12" s="222"/>
      <c r="M12" s="79"/>
      <c r="N12" s="69">
        <v>20</v>
      </c>
      <c r="O12" s="222"/>
      <c r="P12" s="87"/>
      <c r="Q12" s="88"/>
      <c r="R12" s="86"/>
      <c r="S12" s="87"/>
      <c r="T12" s="87"/>
      <c r="U12" s="88"/>
      <c r="V12" s="86"/>
      <c r="W12" s="50"/>
      <c r="X12" s="50"/>
      <c r="Y12" s="50"/>
    </row>
    <row r="13" spans="1:25" ht="12" customHeight="1">
      <c r="A13" s="297" t="s">
        <v>107</v>
      </c>
      <c r="B13" s="79" t="s">
        <v>80</v>
      </c>
      <c r="C13" s="69" t="s">
        <v>20</v>
      </c>
      <c r="D13" s="79"/>
      <c r="E13" s="69">
        <v>20</v>
      </c>
      <c r="F13" s="79">
        <v>3</v>
      </c>
      <c r="G13" s="69">
        <v>20</v>
      </c>
      <c r="H13" s="222"/>
      <c r="I13" s="222"/>
      <c r="J13" s="222"/>
      <c r="K13" s="66"/>
      <c r="L13" s="222"/>
      <c r="M13" s="79"/>
      <c r="N13" s="69">
        <v>20</v>
      </c>
      <c r="O13" s="222"/>
      <c r="P13" s="87"/>
      <c r="Q13" s="88"/>
      <c r="R13" s="86"/>
      <c r="S13" s="87"/>
      <c r="T13" s="87"/>
      <c r="U13" s="88"/>
      <c r="V13" s="86"/>
      <c r="W13" s="50"/>
      <c r="X13" s="50"/>
      <c r="Y13" s="50"/>
    </row>
    <row r="14" spans="1:25" ht="12" customHeight="1">
      <c r="A14" s="297" t="s">
        <v>110</v>
      </c>
      <c r="B14" s="79" t="s">
        <v>81</v>
      </c>
      <c r="C14" s="69" t="s">
        <v>27</v>
      </c>
      <c r="D14" s="79"/>
      <c r="E14" s="69">
        <v>20</v>
      </c>
      <c r="F14" s="79">
        <v>2</v>
      </c>
      <c r="G14" s="69">
        <v>20</v>
      </c>
      <c r="H14" s="222"/>
      <c r="I14" s="222"/>
      <c r="J14" s="222"/>
      <c r="K14" s="66"/>
      <c r="L14" s="222"/>
      <c r="M14" s="79"/>
      <c r="N14" s="69">
        <v>20</v>
      </c>
      <c r="O14" s="222"/>
      <c r="P14" s="87"/>
      <c r="Q14" s="88"/>
      <c r="R14" s="86"/>
      <c r="S14" s="87"/>
      <c r="T14" s="87"/>
      <c r="U14" s="88"/>
      <c r="V14" s="86"/>
      <c r="W14" s="50"/>
      <c r="X14" s="50"/>
      <c r="Y14" s="50"/>
    </row>
    <row r="15" spans="1:25" ht="12" customHeight="1">
      <c r="A15" s="297" t="s">
        <v>226</v>
      </c>
      <c r="B15" s="79" t="s">
        <v>82</v>
      </c>
      <c r="C15" s="69" t="s">
        <v>27</v>
      </c>
      <c r="D15" s="79"/>
      <c r="E15" s="69">
        <v>20</v>
      </c>
      <c r="F15" s="79">
        <v>3</v>
      </c>
      <c r="G15" s="69">
        <v>20</v>
      </c>
      <c r="H15" s="222"/>
      <c r="I15" s="222"/>
      <c r="J15" s="222"/>
      <c r="K15" s="66"/>
      <c r="L15" s="222"/>
      <c r="M15" s="79"/>
      <c r="N15" s="69">
        <v>20</v>
      </c>
      <c r="O15" s="222"/>
      <c r="P15" s="87"/>
      <c r="Q15" s="88"/>
      <c r="R15" s="86"/>
      <c r="S15" s="87"/>
      <c r="T15" s="87"/>
      <c r="U15" s="88"/>
      <c r="V15" s="86"/>
      <c r="W15" s="50"/>
      <c r="X15" s="50"/>
      <c r="Y15" s="50"/>
    </row>
    <row r="16" spans="1:25" ht="12" customHeight="1">
      <c r="A16" s="297" t="s">
        <v>108</v>
      </c>
      <c r="B16" s="79" t="s">
        <v>101</v>
      </c>
      <c r="C16" s="69" t="s">
        <v>20</v>
      </c>
      <c r="D16" s="79"/>
      <c r="E16" s="69">
        <v>20</v>
      </c>
      <c r="F16" s="79">
        <v>3</v>
      </c>
      <c r="G16" s="69">
        <v>20</v>
      </c>
      <c r="H16" s="222"/>
      <c r="I16" s="222"/>
      <c r="J16" s="222"/>
      <c r="K16" s="66"/>
      <c r="L16" s="222"/>
      <c r="M16" s="79"/>
      <c r="N16" s="69">
        <v>20</v>
      </c>
      <c r="O16" s="222"/>
      <c r="P16" s="87"/>
      <c r="Q16" s="88"/>
      <c r="R16" s="86"/>
      <c r="S16" s="87"/>
      <c r="T16" s="87"/>
      <c r="U16" s="88"/>
      <c r="V16" s="86"/>
      <c r="W16" s="50"/>
      <c r="X16" s="50"/>
      <c r="Y16" s="50"/>
    </row>
    <row r="17" spans="1:25" ht="12" customHeight="1">
      <c r="A17" s="297" t="s">
        <v>109</v>
      </c>
      <c r="B17" s="79" t="s">
        <v>83</v>
      </c>
      <c r="C17" s="69" t="s">
        <v>27</v>
      </c>
      <c r="D17" s="79"/>
      <c r="E17" s="69">
        <v>40</v>
      </c>
      <c r="F17" s="79">
        <v>4</v>
      </c>
      <c r="G17" s="69"/>
      <c r="H17" s="222">
        <v>20</v>
      </c>
      <c r="I17" s="222">
        <v>20</v>
      </c>
      <c r="J17" s="222"/>
      <c r="K17" s="66"/>
      <c r="L17" s="222"/>
      <c r="M17" s="79"/>
      <c r="N17" s="69">
        <v>20</v>
      </c>
      <c r="O17" s="222">
        <v>20</v>
      </c>
      <c r="P17" s="87"/>
      <c r="Q17" s="88"/>
      <c r="R17" s="86"/>
      <c r="S17" s="87"/>
      <c r="T17" s="87"/>
      <c r="U17" s="88"/>
      <c r="V17" s="86"/>
      <c r="W17" s="50"/>
      <c r="X17" s="50"/>
      <c r="Y17" s="50"/>
    </row>
    <row r="18" spans="1:25" ht="12" customHeight="1">
      <c r="A18" s="297" t="s">
        <v>112</v>
      </c>
      <c r="B18" s="39" t="s">
        <v>105</v>
      </c>
      <c r="C18" s="208" t="s">
        <v>27</v>
      </c>
      <c r="D18" s="206"/>
      <c r="E18" s="208">
        <v>20</v>
      </c>
      <c r="F18" s="206">
        <v>2</v>
      </c>
      <c r="G18" s="208">
        <v>20</v>
      </c>
      <c r="H18" s="223"/>
      <c r="I18" s="223"/>
      <c r="J18" s="223"/>
      <c r="K18" s="224"/>
      <c r="L18" s="223"/>
      <c r="M18" s="206"/>
      <c r="N18" s="208">
        <v>20</v>
      </c>
      <c r="O18" s="223"/>
      <c r="P18" s="223"/>
      <c r="Q18" s="207"/>
      <c r="R18" s="209"/>
      <c r="S18" s="87"/>
      <c r="T18" s="87"/>
      <c r="U18" s="88"/>
      <c r="V18" s="86"/>
      <c r="W18" s="50"/>
      <c r="X18" s="50"/>
      <c r="Y18" s="50"/>
    </row>
    <row r="19" spans="1:25" ht="12" customHeight="1">
      <c r="A19" s="297" t="s">
        <v>111</v>
      </c>
      <c r="B19" s="206" t="s">
        <v>84</v>
      </c>
      <c r="C19" s="347"/>
      <c r="D19" s="70" t="s">
        <v>27</v>
      </c>
      <c r="E19" s="251">
        <v>20</v>
      </c>
      <c r="F19" s="70">
        <v>2</v>
      </c>
      <c r="G19" s="251">
        <v>20</v>
      </c>
      <c r="H19" s="254"/>
      <c r="I19" s="254"/>
      <c r="J19" s="254"/>
      <c r="K19" s="229"/>
      <c r="L19" s="254"/>
      <c r="M19" s="70"/>
      <c r="N19" s="251"/>
      <c r="O19" s="254"/>
      <c r="P19" s="254">
        <v>20</v>
      </c>
      <c r="Q19" s="217"/>
      <c r="R19" s="218"/>
      <c r="S19" s="87"/>
      <c r="T19" s="87"/>
      <c r="U19" s="88"/>
      <c r="V19" s="86"/>
      <c r="W19" s="50"/>
      <c r="X19" s="50"/>
      <c r="Y19" s="50"/>
    </row>
    <row r="20" spans="1:25" ht="12" customHeight="1">
      <c r="A20" s="297" t="s">
        <v>113</v>
      </c>
      <c r="B20" s="78" t="s">
        <v>85</v>
      </c>
      <c r="C20" s="29"/>
      <c r="D20" s="39" t="s">
        <v>20</v>
      </c>
      <c r="E20" s="225">
        <v>20</v>
      </c>
      <c r="F20" s="226">
        <v>4</v>
      </c>
      <c r="G20" s="227">
        <v>20</v>
      </c>
      <c r="H20" s="228"/>
      <c r="I20" s="229"/>
      <c r="J20" s="229"/>
      <c r="K20" s="229"/>
      <c r="L20" s="229"/>
      <c r="M20" s="226"/>
      <c r="N20" s="227"/>
      <c r="O20" s="229"/>
      <c r="P20" s="229">
        <v>20</v>
      </c>
      <c r="Q20" s="226"/>
      <c r="R20" s="225"/>
      <c r="S20" s="40"/>
      <c r="T20" s="40"/>
      <c r="U20" s="217"/>
      <c r="V20" s="218"/>
      <c r="W20" s="219"/>
      <c r="X20" s="219"/>
      <c r="Y20" s="219"/>
    </row>
    <row r="21" spans="1:25" ht="12" customHeight="1">
      <c r="A21" s="297" t="s">
        <v>231</v>
      </c>
      <c r="B21" s="78" t="s">
        <v>96</v>
      </c>
      <c r="C21" s="37"/>
      <c r="D21" s="78" t="s">
        <v>27</v>
      </c>
      <c r="E21" s="230">
        <v>20</v>
      </c>
      <c r="F21" s="231">
        <v>4</v>
      </c>
      <c r="G21" s="232">
        <v>20</v>
      </c>
      <c r="H21" s="233"/>
      <c r="I21" s="266"/>
      <c r="J21" s="266"/>
      <c r="K21" s="266"/>
      <c r="L21" s="266"/>
      <c r="M21" s="231"/>
      <c r="N21" s="232"/>
      <c r="O21" s="266"/>
      <c r="P21" s="266">
        <v>20</v>
      </c>
      <c r="Q21" s="231"/>
      <c r="R21" s="230"/>
      <c r="S21" s="182"/>
      <c r="T21" s="182"/>
      <c r="U21" s="268"/>
      <c r="V21" s="269"/>
      <c r="W21" s="219"/>
      <c r="X21" s="219"/>
      <c r="Y21" s="219"/>
    </row>
    <row r="22" spans="1:25" ht="12" customHeight="1">
      <c r="A22" s="297" t="s">
        <v>114</v>
      </c>
      <c r="B22" s="78" t="s">
        <v>115</v>
      </c>
      <c r="C22" s="37"/>
      <c r="D22" s="78" t="s">
        <v>27</v>
      </c>
      <c r="E22" s="230">
        <v>20</v>
      </c>
      <c r="F22" s="231">
        <v>4</v>
      </c>
      <c r="G22" s="232">
        <v>20</v>
      </c>
      <c r="H22" s="233"/>
      <c r="I22" s="266"/>
      <c r="J22" s="266"/>
      <c r="K22" s="266"/>
      <c r="L22" s="266"/>
      <c r="M22" s="231"/>
      <c r="N22" s="232"/>
      <c r="O22" s="266"/>
      <c r="P22" s="266">
        <v>20</v>
      </c>
      <c r="Q22" s="231"/>
      <c r="R22" s="230"/>
      <c r="S22" s="182"/>
      <c r="T22" s="182"/>
      <c r="U22" s="268"/>
      <c r="V22" s="269"/>
      <c r="W22" s="219"/>
      <c r="X22" s="219"/>
      <c r="Y22" s="219"/>
    </row>
    <row r="23" spans="1:25" ht="12" customHeight="1">
      <c r="A23" s="297" t="s">
        <v>116</v>
      </c>
      <c r="B23" s="78" t="s">
        <v>117</v>
      </c>
      <c r="C23" s="37"/>
      <c r="D23" s="78" t="s">
        <v>20</v>
      </c>
      <c r="E23" s="230">
        <v>20</v>
      </c>
      <c r="F23" s="231">
        <v>4</v>
      </c>
      <c r="G23" s="232">
        <v>20</v>
      </c>
      <c r="H23" s="233"/>
      <c r="I23" s="266"/>
      <c r="J23" s="266"/>
      <c r="K23" s="266"/>
      <c r="L23" s="266"/>
      <c r="M23" s="231"/>
      <c r="N23" s="232"/>
      <c r="O23" s="266"/>
      <c r="P23" s="266">
        <v>20</v>
      </c>
      <c r="Q23" s="231"/>
      <c r="R23" s="230"/>
      <c r="S23" s="182"/>
      <c r="T23" s="182"/>
      <c r="U23" s="268"/>
      <c r="V23" s="269"/>
      <c r="W23" s="219"/>
      <c r="X23" s="219"/>
      <c r="Y23" s="219"/>
    </row>
    <row r="24" spans="1:25" ht="12" customHeight="1">
      <c r="A24" s="297" t="s">
        <v>120</v>
      </c>
      <c r="B24" s="78" t="s">
        <v>119</v>
      </c>
      <c r="C24" s="37"/>
      <c r="D24" s="78" t="s">
        <v>27</v>
      </c>
      <c r="E24" s="230">
        <v>20</v>
      </c>
      <c r="F24" s="342">
        <v>2</v>
      </c>
      <c r="G24" s="232">
        <v>20</v>
      </c>
      <c r="H24" s="271"/>
      <c r="I24" s="272"/>
      <c r="J24" s="272"/>
      <c r="K24" s="272"/>
      <c r="L24" s="272"/>
      <c r="M24" s="273"/>
      <c r="N24" s="270"/>
      <c r="O24" s="272"/>
      <c r="P24" s="341">
        <v>20</v>
      </c>
      <c r="Q24" s="273"/>
      <c r="R24" s="230"/>
      <c r="S24" s="182"/>
      <c r="T24" s="182"/>
      <c r="U24" s="268"/>
      <c r="V24" s="269"/>
      <c r="W24" s="219"/>
      <c r="X24" s="219"/>
      <c r="Y24" s="219"/>
    </row>
    <row r="25" spans="1:25" ht="12" customHeight="1">
      <c r="A25" s="297" t="s">
        <v>118</v>
      </c>
      <c r="B25" s="78" t="s">
        <v>121</v>
      </c>
      <c r="C25" s="37"/>
      <c r="D25" s="78" t="s">
        <v>27</v>
      </c>
      <c r="E25" s="230">
        <v>15</v>
      </c>
      <c r="F25" s="231">
        <v>4</v>
      </c>
      <c r="G25" s="232"/>
      <c r="H25" s="233"/>
      <c r="I25" s="266">
        <v>15</v>
      </c>
      <c r="J25" s="266"/>
      <c r="K25" s="266"/>
      <c r="L25" s="266"/>
      <c r="M25" s="231"/>
      <c r="N25" s="232"/>
      <c r="O25" s="266"/>
      <c r="P25" s="266"/>
      <c r="Q25" s="231">
        <v>15</v>
      </c>
      <c r="R25" s="230"/>
      <c r="S25" s="182"/>
      <c r="T25" s="182"/>
      <c r="U25" s="268"/>
      <c r="V25" s="269"/>
      <c r="W25" s="219"/>
      <c r="X25" s="219"/>
      <c r="Y25" s="219"/>
    </row>
    <row r="26" spans="1:25" ht="12" customHeight="1">
      <c r="A26" s="297" t="s">
        <v>122</v>
      </c>
      <c r="B26" s="78" t="s">
        <v>123</v>
      </c>
      <c r="C26" s="37" t="s">
        <v>27</v>
      </c>
      <c r="D26" s="78"/>
      <c r="E26" s="230">
        <v>20</v>
      </c>
      <c r="F26" s="231">
        <v>3</v>
      </c>
      <c r="G26" s="232">
        <v>20</v>
      </c>
      <c r="H26" s="233"/>
      <c r="I26" s="266"/>
      <c r="J26" s="266"/>
      <c r="K26" s="266"/>
      <c r="L26" s="266"/>
      <c r="M26" s="231"/>
      <c r="N26" s="232"/>
      <c r="O26" s="266"/>
      <c r="P26" s="266"/>
      <c r="Q26" s="231"/>
      <c r="R26" s="230">
        <v>20</v>
      </c>
      <c r="S26" s="182"/>
      <c r="T26" s="182"/>
      <c r="U26" s="268"/>
      <c r="V26" s="269"/>
      <c r="W26" s="219"/>
      <c r="X26" s="219"/>
      <c r="Y26" s="219"/>
    </row>
    <row r="27" spans="1:25" ht="12" customHeight="1">
      <c r="A27" s="297" t="s">
        <v>124</v>
      </c>
      <c r="B27" s="78" t="s">
        <v>125</v>
      </c>
      <c r="C27" s="37" t="s">
        <v>27</v>
      </c>
      <c r="D27" s="78"/>
      <c r="E27" s="230">
        <v>20</v>
      </c>
      <c r="F27" s="231">
        <v>3</v>
      </c>
      <c r="G27" s="232">
        <v>20</v>
      </c>
      <c r="H27" s="233"/>
      <c r="I27" s="266"/>
      <c r="J27" s="266"/>
      <c r="K27" s="266"/>
      <c r="L27" s="266"/>
      <c r="M27" s="231"/>
      <c r="N27" s="232"/>
      <c r="O27" s="266"/>
      <c r="P27" s="266"/>
      <c r="Q27" s="231"/>
      <c r="R27" s="230">
        <v>20</v>
      </c>
      <c r="S27" s="182"/>
      <c r="T27" s="182"/>
      <c r="U27" s="268"/>
      <c r="V27" s="269"/>
      <c r="W27" s="219"/>
      <c r="X27" s="219"/>
      <c r="Y27" s="219"/>
    </row>
    <row r="28" spans="1:25" ht="12" customHeight="1">
      <c r="A28" s="355" t="s">
        <v>219</v>
      </c>
      <c r="B28" s="78" t="s">
        <v>126</v>
      </c>
      <c r="C28" s="37" t="s">
        <v>27</v>
      </c>
      <c r="D28" s="78"/>
      <c r="E28" s="230">
        <v>20</v>
      </c>
      <c r="F28" s="231">
        <v>3</v>
      </c>
      <c r="G28" s="232">
        <v>20</v>
      </c>
      <c r="H28" s="233"/>
      <c r="I28" s="266"/>
      <c r="J28" s="266"/>
      <c r="K28" s="266"/>
      <c r="L28" s="266"/>
      <c r="M28" s="231"/>
      <c r="N28" s="232"/>
      <c r="O28" s="266"/>
      <c r="P28" s="266"/>
      <c r="Q28" s="231"/>
      <c r="R28" s="230">
        <v>20</v>
      </c>
      <c r="S28" s="182"/>
      <c r="T28" s="182"/>
      <c r="U28" s="268"/>
      <c r="V28" s="269"/>
      <c r="W28" s="219"/>
      <c r="X28" s="219"/>
      <c r="Y28" s="219"/>
    </row>
    <row r="29" spans="1:25" ht="12" customHeight="1">
      <c r="A29" s="297" t="s">
        <v>127</v>
      </c>
      <c r="B29" s="78" t="s">
        <v>128</v>
      </c>
      <c r="C29" s="37" t="s">
        <v>27</v>
      </c>
      <c r="D29" s="78"/>
      <c r="E29" s="230">
        <v>20</v>
      </c>
      <c r="F29" s="231">
        <v>3</v>
      </c>
      <c r="G29" s="232">
        <v>20</v>
      </c>
      <c r="H29" s="233"/>
      <c r="I29" s="266"/>
      <c r="J29" s="266"/>
      <c r="K29" s="266"/>
      <c r="L29" s="266"/>
      <c r="M29" s="231"/>
      <c r="N29" s="232"/>
      <c r="O29" s="266"/>
      <c r="P29" s="266"/>
      <c r="Q29" s="231"/>
      <c r="R29" s="230">
        <v>20</v>
      </c>
      <c r="S29" s="182"/>
      <c r="T29" s="182"/>
      <c r="U29" s="76"/>
      <c r="V29" s="274"/>
      <c r="W29" s="219"/>
      <c r="X29" s="219"/>
      <c r="Y29" s="219"/>
    </row>
    <row r="30" spans="1:25" ht="12" customHeight="1" thickBot="1">
      <c r="A30" s="351" t="s">
        <v>129</v>
      </c>
      <c r="B30" s="78" t="s">
        <v>130</v>
      </c>
      <c r="C30" s="37" t="s">
        <v>27</v>
      </c>
      <c r="D30" s="78"/>
      <c r="E30" s="230">
        <v>20</v>
      </c>
      <c r="F30" s="231">
        <v>3</v>
      </c>
      <c r="G30" s="232">
        <v>20</v>
      </c>
      <c r="H30" s="233"/>
      <c r="I30" s="266"/>
      <c r="J30" s="266"/>
      <c r="K30" s="266"/>
      <c r="L30" s="266"/>
      <c r="M30" s="231"/>
      <c r="N30" s="232"/>
      <c r="O30" s="266"/>
      <c r="P30" s="266"/>
      <c r="Q30" s="231"/>
      <c r="R30" s="230">
        <v>20</v>
      </c>
      <c r="S30" s="182"/>
      <c r="T30" s="182"/>
      <c r="U30" s="76"/>
      <c r="V30" s="274"/>
      <c r="W30" s="276"/>
      <c r="X30" s="276"/>
      <c r="Y30" s="276"/>
    </row>
    <row r="31" spans="1:25" ht="13.5" customHeight="1" thickBot="1" thickTop="1">
      <c r="A31" s="307"/>
      <c r="B31" s="52"/>
      <c r="C31" s="220" t="s">
        <v>131</v>
      </c>
      <c r="D31" s="59" t="s">
        <v>132</v>
      </c>
      <c r="E31" s="51">
        <f>SUM(E12:E30)</f>
        <v>395</v>
      </c>
      <c r="F31" s="52">
        <f>SUM(F12:F30)</f>
        <v>59</v>
      </c>
      <c r="G31" s="51">
        <f>SUM(G12:G30)</f>
        <v>340</v>
      </c>
      <c r="H31" s="53">
        <f>SUM(H12:H30)</f>
        <v>20</v>
      </c>
      <c r="I31" s="53">
        <f aca="true" t="shared" si="0" ref="I31:Y31">SUM(I12:I30)</f>
        <v>35</v>
      </c>
      <c r="J31" s="53">
        <f t="shared" si="0"/>
        <v>0</v>
      </c>
      <c r="K31" s="234">
        <f t="shared" si="0"/>
        <v>0</v>
      </c>
      <c r="L31" s="53">
        <f t="shared" si="0"/>
        <v>0</v>
      </c>
      <c r="M31" s="52">
        <f t="shared" si="0"/>
        <v>0</v>
      </c>
      <c r="N31" s="51">
        <f>SUM(N12:N30)</f>
        <v>140</v>
      </c>
      <c r="O31" s="53">
        <f t="shared" si="0"/>
        <v>20</v>
      </c>
      <c r="P31" s="53">
        <f>SUM(P12:P30)</f>
        <v>120</v>
      </c>
      <c r="Q31" s="52">
        <f t="shared" si="0"/>
        <v>15</v>
      </c>
      <c r="R31" s="51">
        <f>SUM(R12:R30)</f>
        <v>100</v>
      </c>
      <c r="S31" s="53">
        <f t="shared" si="0"/>
        <v>0</v>
      </c>
      <c r="T31" s="53">
        <f t="shared" si="0"/>
        <v>0</v>
      </c>
      <c r="U31" s="52">
        <f t="shared" si="0"/>
        <v>0</v>
      </c>
      <c r="V31" s="51">
        <f t="shared" si="0"/>
        <v>0</v>
      </c>
      <c r="W31" s="54">
        <f t="shared" si="0"/>
        <v>0</v>
      </c>
      <c r="X31" s="54">
        <f t="shared" si="0"/>
        <v>0</v>
      </c>
      <c r="Y31" s="54">
        <f t="shared" si="0"/>
        <v>0</v>
      </c>
    </row>
    <row r="32" spans="1:25" ht="24.75" customHeight="1" thickBot="1" thickTop="1">
      <c r="A32" s="245" t="s">
        <v>196</v>
      </c>
      <c r="B32" s="210" t="s">
        <v>61</v>
      </c>
      <c r="C32" s="213"/>
      <c r="D32" s="210"/>
      <c r="E32" s="213"/>
      <c r="F32" s="210"/>
      <c r="G32" s="213"/>
      <c r="H32" s="214"/>
      <c r="I32" s="214"/>
      <c r="J32" s="214"/>
      <c r="K32" s="216"/>
      <c r="L32" s="214"/>
      <c r="M32" s="210"/>
      <c r="N32" s="213"/>
      <c r="O32" s="214"/>
      <c r="P32" s="214"/>
      <c r="Q32" s="210"/>
      <c r="R32" s="213"/>
      <c r="S32" s="214"/>
      <c r="T32" s="214"/>
      <c r="U32" s="210"/>
      <c r="V32" s="213"/>
      <c r="W32" s="216"/>
      <c r="X32" s="216"/>
      <c r="Y32" s="216"/>
    </row>
    <row r="33" spans="1:25" ht="12" customHeight="1">
      <c r="A33" s="297" t="s">
        <v>133</v>
      </c>
      <c r="B33" s="79" t="s">
        <v>86</v>
      </c>
      <c r="C33" s="69" t="s">
        <v>27</v>
      </c>
      <c r="D33" s="88"/>
      <c r="E33" s="69">
        <v>20</v>
      </c>
      <c r="F33" s="79">
        <v>3</v>
      </c>
      <c r="G33" s="69"/>
      <c r="H33" s="87"/>
      <c r="I33" s="278"/>
      <c r="J33" s="222">
        <v>20</v>
      </c>
      <c r="K33" s="66"/>
      <c r="L33" s="87"/>
      <c r="M33" s="88"/>
      <c r="N33" s="69"/>
      <c r="O33" s="222">
        <v>20</v>
      </c>
      <c r="P33" s="86"/>
      <c r="Q33" s="88"/>
      <c r="R33" s="86"/>
      <c r="S33" s="87"/>
      <c r="T33" s="87"/>
      <c r="U33" s="88"/>
      <c r="V33" s="86"/>
      <c r="W33" s="66"/>
      <c r="X33" s="66"/>
      <c r="Y33" s="66"/>
    </row>
    <row r="34" spans="1:29" s="28" customFormat="1" ht="22.5" customHeight="1">
      <c r="A34" s="297" t="s">
        <v>214</v>
      </c>
      <c r="B34" s="9" t="s">
        <v>215</v>
      </c>
      <c r="C34" s="8" t="s">
        <v>27</v>
      </c>
      <c r="D34" s="9"/>
      <c r="E34" s="8">
        <v>45</v>
      </c>
      <c r="F34" s="9">
        <v>3</v>
      </c>
      <c r="G34" s="8"/>
      <c r="H34" s="7"/>
      <c r="I34" s="7">
        <v>45</v>
      </c>
      <c r="J34" s="7"/>
      <c r="K34" s="235"/>
      <c r="L34" s="7"/>
      <c r="M34" s="279"/>
      <c r="N34" s="280"/>
      <c r="O34" s="30">
        <v>45</v>
      </c>
      <c r="P34" s="29"/>
      <c r="Q34" s="39"/>
      <c r="R34" s="29"/>
      <c r="S34" s="30"/>
      <c r="T34" s="30"/>
      <c r="U34" s="39"/>
      <c r="V34" s="29"/>
      <c r="W34" s="40"/>
      <c r="X34" s="40"/>
      <c r="Y34" s="40"/>
      <c r="Z34" s="32"/>
      <c r="AA34" s="32"/>
      <c r="AB34" s="32"/>
      <c r="AC34" s="32"/>
    </row>
    <row r="35" spans="1:29" s="28" customFormat="1" ht="12" customHeight="1">
      <c r="A35" s="297" t="s">
        <v>134</v>
      </c>
      <c r="B35" s="9" t="s">
        <v>87</v>
      </c>
      <c r="C35" s="8" t="s">
        <v>20</v>
      </c>
      <c r="D35" s="9"/>
      <c r="E35" s="8">
        <v>20</v>
      </c>
      <c r="F35" s="9">
        <v>3</v>
      </c>
      <c r="G35" s="8">
        <v>20</v>
      </c>
      <c r="H35" s="7"/>
      <c r="I35" s="7"/>
      <c r="J35" s="7"/>
      <c r="K35" s="235"/>
      <c r="L35" s="7"/>
      <c r="M35" s="9"/>
      <c r="N35" s="29"/>
      <c r="O35" s="80"/>
      <c r="P35" s="29"/>
      <c r="Q35" s="81"/>
      <c r="R35" s="221">
        <v>20</v>
      </c>
      <c r="S35" s="80"/>
      <c r="T35" s="80"/>
      <c r="U35" s="81"/>
      <c r="V35" s="27"/>
      <c r="W35" s="42"/>
      <c r="X35" s="42"/>
      <c r="Y35" s="42"/>
      <c r="Z35" s="32"/>
      <c r="AA35" s="32"/>
      <c r="AB35" s="32"/>
      <c r="AC35" s="32"/>
    </row>
    <row r="36" spans="1:29" s="28" customFormat="1" ht="12" customHeight="1">
      <c r="A36" s="297" t="s">
        <v>135</v>
      </c>
      <c r="B36" s="9" t="s">
        <v>88</v>
      </c>
      <c r="C36" s="8" t="s">
        <v>27</v>
      </c>
      <c r="D36" s="9"/>
      <c r="E36" s="8">
        <v>20</v>
      </c>
      <c r="F36" s="9">
        <v>3</v>
      </c>
      <c r="G36" s="8"/>
      <c r="H36" s="7"/>
      <c r="I36" s="7">
        <v>20</v>
      </c>
      <c r="J36" s="7"/>
      <c r="K36" s="235"/>
      <c r="L36" s="7"/>
      <c r="M36" s="9"/>
      <c r="N36" s="29"/>
      <c r="O36" s="80"/>
      <c r="P36" s="29"/>
      <c r="Q36" s="81"/>
      <c r="R36" s="27"/>
      <c r="S36" s="267">
        <v>20</v>
      </c>
      <c r="T36" s="80"/>
      <c r="U36" s="81"/>
      <c r="V36" s="27"/>
      <c r="W36" s="42"/>
      <c r="X36" s="42"/>
      <c r="Y36" s="42"/>
      <c r="Z36" s="32"/>
      <c r="AA36" s="32"/>
      <c r="AB36" s="32"/>
      <c r="AC36" s="32"/>
    </row>
    <row r="37" spans="1:29" s="28" customFormat="1" ht="12" customHeight="1">
      <c r="A37" s="297" t="s">
        <v>136</v>
      </c>
      <c r="B37" s="24" t="s">
        <v>89</v>
      </c>
      <c r="C37" s="25" t="s">
        <v>27</v>
      </c>
      <c r="D37" s="24"/>
      <c r="E37" s="25">
        <v>20</v>
      </c>
      <c r="F37" s="24">
        <v>3</v>
      </c>
      <c r="G37" s="25"/>
      <c r="H37" s="26"/>
      <c r="I37" s="26">
        <v>20</v>
      </c>
      <c r="J37" s="26"/>
      <c r="K37" s="236"/>
      <c r="L37" s="26"/>
      <c r="M37" s="24"/>
      <c r="N37" s="37"/>
      <c r="O37" s="93"/>
      <c r="P37" s="37"/>
      <c r="Q37" s="43"/>
      <c r="R37" s="47"/>
      <c r="S37" s="89">
        <v>20</v>
      </c>
      <c r="T37" s="89"/>
      <c r="U37" s="90"/>
      <c r="V37" s="47"/>
      <c r="W37" s="44"/>
      <c r="X37" s="44"/>
      <c r="Y37" s="44"/>
      <c r="Z37" s="32"/>
      <c r="AA37" s="32"/>
      <c r="AB37" s="32"/>
      <c r="AC37" s="32"/>
    </row>
    <row r="38" spans="1:29" s="28" customFormat="1" ht="12" customHeight="1">
      <c r="A38" s="297" t="s">
        <v>137</v>
      </c>
      <c r="B38" s="24" t="s">
        <v>90</v>
      </c>
      <c r="C38" s="25" t="s">
        <v>27</v>
      </c>
      <c r="D38" s="24"/>
      <c r="E38" s="25">
        <v>20</v>
      </c>
      <c r="F38" s="24">
        <v>3</v>
      </c>
      <c r="G38" s="25"/>
      <c r="H38" s="26"/>
      <c r="I38" s="26">
        <v>20</v>
      </c>
      <c r="J38" s="26"/>
      <c r="K38" s="236"/>
      <c r="L38" s="26"/>
      <c r="M38" s="24"/>
      <c r="N38" s="37"/>
      <c r="O38" s="91"/>
      <c r="P38" s="37"/>
      <c r="Q38" s="46"/>
      <c r="R38" s="29"/>
      <c r="S38" s="30">
        <v>20</v>
      </c>
      <c r="T38" s="30"/>
      <c r="U38" s="39"/>
      <c r="V38" s="29"/>
      <c r="W38" s="40"/>
      <c r="X38" s="40"/>
      <c r="Y38" s="40"/>
      <c r="Z38" s="32"/>
      <c r="AA38" s="32"/>
      <c r="AB38" s="32"/>
      <c r="AC38" s="32"/>
    </row>
    <row r="39" spans="1:29" s="28" customFormat="1" ht="12" customHeight="1">
      <c r="A39" s="297" t="s">
        <v>31</v>
      </c>
      <c r="B39" s="24" t="s">
        <v>91</v>
      </c>
      <c r="C39" s="25" t="s">
        <v>27</v>
      </c>
      <c r="D39" s="24"/>
      <c r="E39" s="25">
        <v>20</v>
      </c>
      <c r="F39" s="24">
        <v>3</v>
      </c>
      <c r="G39" s="25"/>
      <c r="H39" s="26"/>
      <c r="I39" s="26">
        <v>20</v>
      </c>
      <c r="J39" s="26"/>
      <c r="K39" s="236"/>
      <c r="L39" s="26"/>
      <c r="M39" s="24"/>
      <c r="N39" s="37"/>
      <c r="O39" s="45"/>
      <c r="P39" s="37"/>
      <c r="Q39" s="43"/>
      <c r="R39" s="47"/>
      <c r="S39" s="89">
        <v>20</v>
      </c>
      <c r="T39" s="89"/>
      <c r="U39" s="90"/>
      <c r="V39" s="47"/>
      <c r="W39" s="44"/>
      <c r="X39" s="44"/>
      <c r="Y39" s="44"/>
      <c r="Z39" s="32"/>
      <c r="AA39" s="32"/>
      <c r="AB39" s="32"/>
      <c r="AC39" s="32"/>
    </row>
    <row r="40" spans="1:29" s="28" customFormat="1" ht="12" customHeight="1">
      <c r="A40" s="297" t="s">
        <v>138</v>
      </c>
      <c r="B40" s="24" t="s">
        <v>92</v>
      </c>
      <c r="C40" s="25"/>
      <c r="D40" s="24" t="s">
        <v>27</v>
      </c>
      <c r="E40" s="25">
        <v>20</v>
      </c>
      <c r="F40" s="24">
        <v>3</v>
      </c>
      <c r="G40" s="25"/>
      <c r="H40" s="26"/>
      <c r="I40" s="26">
        <v>20</v>
      </c>
      <c r="J40" s="26"/>
      <c r="K40" s="236"/>
      <c r="L40" s="26"/>
      <c r="M40" s="24"/>
      <c r="N40" s="37"/>
      <c r="O40" s="93"/>
      <c r="P40" s="37"/>
      <c r="Q40" s="155"/>
      <c r="R40" s="37"/>
      <c r="S40" s="77"/>
      <c r="T40" s="77"/>
      <c r="U40" s="78">
        <v>20</v>
      </c>
      <c r="V40" s="37"/>
      <c r="W40" s="182"/>
      <c r="X40" s="182"/>
      <c r="Y40" s="182"/>
      <c r="Z40" s="32"/>
      <c r="AA40" s="32"/>
      <c r="AB40" s="32"/>
      <c r="AC40" s="32"/>
    </row>
    <row r="41" spans="1:29" s="28" customFormat="1" ht="12" customHeight="1">
      <c r="A41" s="297" t="s">
        <v>139</v>
      </c>
      <c r="B41" s="24" t="s">
        <v>93</v>
      </c>
      <c r="C41" s="150"/>
      <c r="D41" s="24" t="s">
        <v>27</v>
      </c>
      <c r="E41" s="150">
        <v>20</v>
      </c>
      <c r="F41" s="24">
        <v>2</v>
      </c>
      <c r="G41" s="150"/>
      <c r="H41" s="26"/>
      <c r="I41" s="26"/>
      <c r="J41" s="26">
        <v>20</v>
      </c>
      <c r="K41" s="236"/>
      <c r="L41" s="26"/>
      <c r="M41" s="24"/>
      <c r="N41" s="37"/>
      <c r="O41" s="91"/>
      <c r="P41" s="77"/>
      <c r="Q41" s="78"/>
      <c r="R41" s="37"/>
      <c r="S41" s="77"/>
      <c r="T41" s="77"/>
      <c r="U41" s="78">
        <v>20</v>
      </c>
      <c r="V41" s="37"/>
      <c r="W41" s="182"/>
      <c r="X41" s="182"/>
      <c r="Y41" s="182"/>
      <c r="Z41" s="32"/>
      <c r="AA41" s="32"/>
      <c r="AB41" s="32"/>
      <c r="AC41" s="32"/>
    </row>
    <row r="42" spans="1:29" s="28" customFormat="1" ht="12" customHeight="1">
      <c r="A42" s="297" t="s">
        <v>140</v>
      </c>
      <c r="B42" s="281" t="s">
        <v>94</v>
      </c>
      <c r="C42" s="282"/>
      <c r="D42" s="283" t="s">
        <v>27</v>
      </c>
      <c r="E42" s="282">
        <v>20</v>
      </c>
      <c r="F42" s="283">
        <v>3</v>
      </c>
      <c r="G42" s="282"/>
      <c r="H42" s="284"/>
      <c r="I42" s="284">
        <v>20</v>
      </c>
      <c r="J42" s="284"/>
      <c r="K42" s="285"/>
      <c r="L42" s="284"/>
      <c r="M42" s="283"/>
      <c r="N42" s="286"/>
      <c r="O42" s="287"/>
      <c r="P42" s="288"/>
      <c r="Q42" s="289"/>
      <c r="R42" s="286"/>
      <c r="S42" s="288"/>
      <c r="T42" s="288"/>
      <c r="U42" s="289">
        <v>20</v>
      </c>
      <c r="V42" s="286"/>
      <c r="W42" s="290"/>
      <c r="X42" s="290"/>
      <c r="Y42" s="290"/>
      <c r="Z42" s="32"/>
      <c r="AA42" s="32"/>
      <c r="AB42" s="32"/>
      <c r="AC42" s="32"/>
    </row>
    <row r="43" spans="1:29" s="28" customFormat="1" ht="12" customHeight="1">
      <c r="A43" s="355" t="s">
        <v>220</v>
      </c>
      <c r="B43" s="256" t="s">
        <v>95</v>
      </c>
      <c r="C43" s="257"/>
      <c r="D43" s="256" t="s">
        <v>27</v>
      </c>
      <c r="E43" s="257">
        <v>20</v>
      </c>
      <c r="F43" s="24">
        <v>3</v>
      </c>
      <c r="G43" s="257"/>
      <c r="H43" s="262"/>
      <c r="I43" s="262">
        <v>20</v>
      </c>
      <c r="J43" s="262"/>
      <c r="K43" s="263"/>
      <c r="L43" s="262"/>
      <c r="M43" s="256"/>
      <c r="N43" s="47"/>
      <c r="O43" s="93"/>
      <c r="P43" s="47"/>
      <c r="Q43" s="90"/>
      <c r="R43" s="47"/>
      <c r="S43" s="89"/>
      <c r="T43" s="89"/>
      <c r="U43" s="90">
        <v>20</v>
      </c>
      <c r="V43" s="47"/>
      <c r="W43" s="44"/>
      <c r="X43" s="44"/>
      <c r="Y43" s="44"/>
      <c r="Z43" s="32"/>
      <c r="AA43" s="32"/>
      <c r="AB43" s="32"/>
      <c r="AC43" s="32"/>
    </row>
    <row r="44" spans="1:29" s="28" customFormat="1" ht="12" customHeight="1">
      <c r="A44" s="297" t="s">
        <v>141</v>
      </c>
      <c r="B44" s="24" t="s">
        <v>100</v>
      </c>
      <c r="C44" s="150"/>
      <c r="D44" s="24" t="s">
        <v>27</v>
      </c>
      <c r="E44" s="150">
        <v>20</v>
      </c>
      <c r="F44" s="24">
        <v>3</v>
      </c>
      <c r="G44" s="150"/>
      <c r="H44" s="26"/>
      <c r="I44" s="26">
        <v>20</v>
      </c>
      <c r="J44" s="26"/>
      <c r="K44" s="236"/>
      <c r="L44" s="26"/>
      <c r="M44" s="24"/>
      <c r="N44" s="255"/>
      <c r="O44" s="91"/>
      <c r="P44" s="77"/>
      <c r="Q44" s="78"/>
      <c r="R44" s="255"/>
      <c r="S44" s="77"/>
      <c r="T44" s="77"/>
      <c r="U44" s="78">
        <v>20</v>
      </c>
      <c r="V44" s="255"/>
      <c r="W44" s="182"/>
      <c r="X44" s="182"/>
      <c r="Y44" s="182"/>
      <c r="Z44" s="32"/>
      <c r="AA44" s="32"/>
      <c r="AB44" s="32"/>
      <c r="AC44" s="32"/>
    </row>
    <row r="45" spans="1:29" s="28" customFormat="1" ht="12" customHeight="1">
      <c r="A45" s="297" t="s">
        <v>142</v>
      </c>
      <c r="B45" s="281" t="s">
        <v>103</v>
      </c>
      <c r="C45" s="282"/>
      <c r="D45" s="283" t="s">
        <v>27</v>
      </c>
      <c r="E45" s="282">
        <v>20</v>
      </c>
      <c r="F45" s="283">
        <v>3</v>
      </c>
      <c r="G45" s="282"/>
      <c r="H45" s="284"/>
      <c r="I45" s="284">
        <v>20</v>
      </c>
      <c r="J45" s="284"/>
      <c r="K45" s="285"/>
      <c r="L45" s="284"/>
      <c r="M45" s="283"/>
      <c r="N45" s="291"/>
      <c r="O45" s="287"/>
      <c r="P45" s="288"/>
      <c r="Q45" s="289"/>
      <c r="R45" s="291"/>
      <c r="S45" s="288"/>
      <c r="T45" s="288"/>
      <c r="U45" s="289"/>
      <c r="V45" s="291"/>
      <c r="W45" s="290"/>
      <c r="X45" s="290"/>
      <c r="Y45" s="290">
        <v>20</v>
      </c>
      <c r="Z45" s="32"/>
      <c r="AA45" s="32"/>
      <c r="AB45" s="32"/>
      <c r="AC45" s="32"/>
    </row>
    <row r="46" spans="1:29" s="28" customFormat="1" ht="12" customHeight="1" thickBot="1">
      <c r="A46" s="297" t="s">
        <v>143</v>
      </c>
      <c r="B46" s="9" t="s">
        <v>104</v>
      </c>
      <c r="C46" s="8"/>
      <c r="D46" s="9" t="s">
        <v>27</v>
      </c>
      <c r="E46" s="8">
        <v>20</v>
      </c>
      <c r="F46" s="9">
        <v>3</v>
      </c>
      <c r="G46" s="8"/>
      <c r="H46" s="7"/>
      <c r="I46" s="7">
        <v>20</v>
      </c>
      <c r="J46" s="7"/>
      <c r="K46" s="235"/>
      <c r="L46" s="7"/>
      <c r="M46" s="9"/>
      <c r="N46" s="29"/>
      <c r="O46" s="45"/>
      <c r="P46" s="29"/>
      <c r="Q46" s="39"/>
      <c r="R46" s="29"/>
      <c r="S46" s="30"/>
      <c r="T46" s="30"/>
      <c r="U46" s="39"/>
      <c r="V46" s="29"/>
      <c r="W46" s="40"/>
      <c r="X46" s="40"/>
      <c r="Y46" s="40">
        <v>20</v>
      </c>
      <c r="Z46" s="32"/>
      <c r="AA46" s="32"/>
      <c r="AB46" s="32"/>
      <c r="AC46" s="32"/>
    </row>
    <row r="47" spans="1:29" s="31" customFormat="1" ht="13.5" customHeight="1" thickBot="1" thickTop="1">
      <c r="A47" s="307"/>
      <c r="B47" s="59"/>
      <c r="C47" s="220" t="s">
        <v>144</v>
      </c>
      <c r="D47" s="59" t="s">
        <v>145</v>
      </c>
      <c r="E47" s="51">
        <f>SUM(E33:E46)</f>
        <v>305</v>
      </c>
      <c r="F47" s="52">
        <f>SUM(F33:F46)</f>
        <v>41</v>
      </c>
      <c r="G47" s="51">
        <f aca="true" t="shared" si="1" ref="G47:X47">SUM(G33:G46)</f>
        <v>20</v>
      </c>
      <c r="H47" s="51">
        <f t="shared" si="1"/>
        <v>0</v>
      </c>
      <c r="I47" s="51">
        <f>SUM(I33:I46)</f>
        <v>245</v>
      </c>
      <c r="J47" s="51">
        <f t="shared" si="1"/>
        <v>40</v>
      </c>
      <c r="K47" s="51">
        <f t="shared" si="1"/>
        <v>0</v>
      </c>
      <c r="L47" s="51">
        <f t="shared" si="1"/>
        <v>0</v>
      </c>
      <c r="M47" s="52">
        <f t="shared" si="1"/>
        <v>0</v>
      </c>
      <c r="N47" s="51">
        <f t="shared" si="1"/>
        <v>0</v>
      </c>
      <c r="O47" s="51">
        <f t="shared" si="1"/>
        <v>65</v>
      </c>
      <c r="P47" s="51">
        <f t="shared" si="1"/>
        <v>0</v>
      </c>
      <c r="Q47" s="52">
        <f t="shared" si="1"/>
        <v>0</v>
      </c>
      <c r="R47" s="51">
        <f t="shared" si="1"/>
        <v>20</v>
      </c>
      <c r="S47" s="53">
        <f>SUM(S33:S46)</f>
        <v>80</v>
      </c>
      <c r="T47" s="53">
        <f t="shared" si="1"/>
        <v>0</v>
      </c>
      <c r="U47" s="52">
        <f>SUM(U33:U46)</f>
        <v>100</v>
      </c>
      <c r="V47" s="51">
        <f t="shared" si="1"/>
        <v>0</v>
      </c>
      <c r="W47" s="54">
        <f t="shared" si="1"/>
        <v>0</v>
      </c>
      <c r="X47" s="54">
        <f t="shared" si="1"/>
        <v>0</v>
      </c>
      <c r="Y47" s="54">
        <f>SUM(Y32:Y46)</f>
        <v>40</v>
      </c>
      <c r="Z47" s="36"/>
      <c r="AA47" s="36"/>
      <c r="AB47" s="36"/>
      <c r="AC47" s="36"/>
    </row>
    <row r="48" spans="1:29" s="31" customFormat="1" ht="23.25" customHeight="1" thickTop="1">
      <c r="A48" s="427" t="s">
        <v>26</v>
      </c>
      <c r="B48" s="430" t="s">
        <v>24</v>
      </c>
      <c r="C48" s="432" t="s">
        <v>0</v>
      </c>
      <c r="D48" s="433"/>
      <c r="E48" s="436" t="s">
        <v>18</v>
      </c>
      <c r="F48" s="441" t="s">
        <v>1</v>
      </c>
      <c r="G48" s="424" t="s">
        <v>2</v>
      </c>
      <c r="H48" s="423"/>
      <c r="I48" s="423"/>
      <c r="J48" s="423"/>
      <c r="K48" s="423"/>
      <c r="L48" s="423"/>
      <c r="M48" s="439"/>
      <c r="N48" s="432" t="s">
        <v>228</v>
      </c>
      <c r="O48" s="438"/>
      <c r="P48" s="438"/>
      <c r="Q48" s="433"/>
      <c r="R48" s="432" t="s">
        <v>229</v>
      </c>
      <c r="S48" s="438"/>
      <c r="T48" s="438"/>
      <c r="U48" s="433"/>
      <c r="V48" s="432" t="s">
        <v>230</v>
      </c>
      <c r="W48" s="438"/>
      <c r="X48" s="438"/>
      <c r="Y48" s="438"/>
      <c r="Z48" s="36"/>
      <c r="AA48" s="36"/>
      <c r="AB48" s="36"/>
      <c r="AC48" s="36"/>
    </row>
    <row r="49" spans="1:29" s="31" customFormat="1" ht="13.5" customHeight="1">
      <c r="A49" s="428"/>
      <c r="B49" s="430"/>
      <c r="C49" s="432" t="s">
        <v>11</v>
      </c>
      <c r="D49" s="433" t="s">
        <v>10</v>
      </c>
      <c r="E49" s="436"/>
      <c r="F49" s="441"/>
      <c r="G49" s="424" t="s">
        <v>3</v>
      </c>
      <c r="H49" s="423" t="s">
        <v>4</v>
      </c>
      <c r="I49" s="423" t="s">
        <v>5</v>
      </c>
      <c r="J49" s="423"/>
      <c r="K49" s="423" t="s">
        <v>7</v>
      </c>
      <c r="L49" s="423" t="s">
        <v>8</v>
      </c>
      <c r="M49" s="439" t="s">
        <v>9</v>
      </c>
      <c r="N49" s="424" t="s">
        <v>12</v>
      </c>
      <c r="O49" s="423"/>
      <c r="P49" s="423" t="s">
        <v>13</v>
      </c>
      <c r="Q49" s="439"/>
      <c r="R49" s="424" t="s">
        <v>14</v>
      </c>
      <c r="S49" s="423"/>
      <c r="T49" s="423" t="s">
        <v>15</v>
      </c>
      <c r="U49" s="439"/>
      <c r="V49" s="424" t="s">
        <v>16</v>
      </c>
      <c r="W49" s="423"/>
      <c r="X49" s="423" t="s">
        <v>17</v>
      </c>
      <c r="Y49" s="423"/>
      <c r="Z49" s="36"/>
      <c r="AA49" s="36"/>
      <c r="AB49" s="36"/>
      <c r="AC49" s="36"/>
    </row>
    <row r="50" spans="1:29" s="31" customFormat="1" ht="13.5" customHeight="1" thickBot="1">
      <c r="A50" s="429"/>
      <c r="B50" s="431"/>
      <c r="C50" s="434"/>
      <c r="D50" s="435"/>
      <c r="E50" s="437"/>
      <c r="F50" s="442"/>
      <c r="G50" s="425"/>
      <c r="H50" s="426"/>
      <c r="I50" s="343" t="s">
        <v>6</v>
      </c>
      <c r="J50" s="343" t="s">
        <v>3</v>
      </c>
      <c r="K50" s="426"/>
      <c r="L50" s="426"/>
      <c r="M50" s="440"/>
      <c r="N50" s="344" t="s">
        <v>19</v>
      </c>
      <c r="O50" s="343" t="s">
        <v>5</v>
      </c>
      <c r="P50" s="343" t="s">
        <v>19</v>
      </c>
      <c r="Q50" s="345" t="s">
        <v>5</v>
      </c>
      <c r="R50" s="344" t="s">
        <v>19</v>
      </c>
      <c r="S50" s="343" t="s">
        <v>5</v>
      </c>
      <c r="T50" s="343" t="s">
        <v>19</v>
      </c>
      <c r="U50" s="345" t="s">
        <v>5</v>
      </c>
      <c r="V50" s="344" t="s">
        <v>19</v>
      </c>
      <c r="W50" s="343" t="s">
        <v>5</v>
      </c>
      <c r="X50" s="343" t="s">
        <v>19</v>
      </c>
      <c r="Y50" s="343" t="s">
        <v>5</v>
      </c>
      <c r="Z50" s="36"/>
      <c r="AA50" s="36"/>
      <c r="AB50" s="36"/>
      <c r="AC50" s="36"/>
    </row>
    <row r="51" spans="1:29" s="10" customFormat="1" ht="17.25" customHeight="1" thickBot="1" thickTop="1">
      <c r="A51" s="245" t="s">
        <v>197</v>
      </c>
      <c r="B51" s="210" t="s">
        <v>97</v>
      </c>
      <c r="C51" s="213"/>
      <c r="D51" s="210"/>
      <c r="E51" s="213"/>
      <c r="F51" s="210"/>
      <c r="G51" s="213"/>
      <c r="H51" s="238"/>
      <c r="I51" s="214"/>
      <c r="J51" s="214"/>
      <c r="K51" s="216"/>
      <c r="L51" s="216"/>
      <c r="M51" s="239"/>
      <c r="N51" s="213"/>
      <c r="O51" s="214"/>
      <c r="P51" s="214"/>
      <c r="Q51" s="210"/>
      <c r="R51" s="213"/>
      <c r="S51" s="214"/>
      <c r="T51" s="214"/>
      <c r="U51" s="210"/>
      <c r="V51" s="213"/>
      <c r="W51" s="214"/>
      <c r="X51" s="214"/>
      <c r="Y51" s="214"/>
      <c r="Z51" s="33"/>
      <c r="AA51" s="33"/>
      <c r="AB51" s="33"/>
      <c r="AC51" s="33"/>
    </row>
    <row r="52" spans="1:29" s="10" customFormat="1" ht="12" customHeight="1">
      <c r="A52" s="297" t="s">
        <v>146</v>
      </c>
      <c r="B52" s="70" t="s">
        <v>62</v>
      </c>
      <c r="C52" s="251"/>
      <c r="D52" s="70" t="s">
        <v>27</v>
      </c>
      <c r="E52" s="251">
        <v>20</v>
      </c>
      <c r="F52" s="70">
        <v>2</v>
      </c>
      <c r="G52" s="251"/>
      <c r="H52" s="252"/>
      <c r="I52" s="254">
        <v>20</v>
      </c>
      <c r="J52" s="253"/>
      <c r="K52" s="229"/>
      <c r="L52" s="229"/>
      <c r="M52" s="226"/>
      <c r="N52" s="218"/>
      <c r="O52" s="253"/>
      <c r="P52" s="253"/>
      <c r="Q52" s="70"/>
      <c r="R52" s="251"/>
      <c r="S52" s="254"/>
      <c r="T52" s="254"/>
      <c r="U52" s="70">
        <v>20</v>
      </c>
      <c r="V52" s="218"/>
      <c r="W52" s="253"/>
      <c r="X52" s="253"/>
      <c r="Y52" s="253"/>
      <c r="Z52" s="33"/>
      <c r="AA52" s="33"/>
      <c r="AB52" s="33"/>
      <c r="AC52" s="33"/>
    </row>
    <row r="53" spans="1:29" s="10" customFormat="1" ht="12" customHeight="1">
      <c r="A53" s="297" t="s">
        <v>147</v>
      </c>
      <c r="B53" s="70" t="s">
        <v>102</v>
      </c>
      <c r="C53" s="251"/>
      <c r="D53" s="70" t="s">
        <v>27</v>
      </c>
      <c r="E53" s="251">
        <v>20</v>
      </c>
      <c r="F53" s="70">
        <v>2</v>
      </c>
      <c r="G53" s="251">
        <v>20</v>
      </c>
      <c r="H53" s="252"/>
      <c r="I53" s="254"/>
      <c r="J53" s="253"/>
      <c r="K53" s="229"/>
      <c r="L53" s="229"/>
      <c r="M53" s="226"/>
      <c r="N53" s="218"/>
      <c r="O53" s="253"/>
      <c r="P53" s="253"/>
      <c r="Q53" s="217"/>
      <c r="R53" s="251"/>
      <c r="S53" s="254"/>
      <c r="T53" s="254">
        <v>20</v>
      </c>
      <c r="U53" s="70"/>
      <c r="V53" s="218"/>
      <c r="W53" s="253"/>
      <c r="X53" s="253"/>
      <c r="Y53" s="253"/>
      <c r="Z53" s="33"/>
      <c r="AA53" s="33"/>
      <c r="AB53" s="33"/>
      <c r="AC53" s="33"/>
    </row>
    <row r="54" spans="1:29" s="10" customFormat="1" ht="12" customHeight="1">
      <c r="A54" s="297" t="s">
        <v>148</v>
      </c>
      <c r="B54" s="70" t="s">
        <v>149</v>
      </c>
      <c r="C54" s="251"/>
      <c r="D54" s="70" t="s">
        <v>27</v>
      </c>
      <c r="E54" s="251">
        <v>20</v>
      </c>
      <c r="F54" s="70">
        <v>2</v>
      </c>
      <c r="G54" s="251">
        <v>20</v>
      </c>
      <c r="H54" s="252"/>
      <c r="I54" s="254"/>
      <c r="J54" s="253"/>
      <c r="K54" s="229"/>
      <c r="L54" s="229"/>
      <c r="M54" s="226"/>
      <c r="N54" s="218"/>
      <c r="O54" s="253"/>
      <c r="P54" s="253"/>
      <c r="Q54" s="217"/>
      <c r="R54" s="251"/>
      <c r="S54" s="254"/>
      <c r="T54" s="254">
        <v>20</v>
      </c>
      <c r="U54" s="70"/>
      <c r="V54" s="218"/>
      <c r="W54" s="253"/>
      <c r="X54" s="253"/>
      <c r="Y54" s="253"/>
      <c r="Z54" s="33"/>
      <c r="AA54" s="33"/>
      <c r="AB54" s="33"/>
      <c r="AC54" s="33"/>
    </row>
    <row r="55" spans="1:29" s="10" customFormat="1" ht="12" customHeight="1">
      <c r="A55" s="297" t="s">
        <v>150</v>
      </c>
      <c r="B55" s="70" t="s">
        <v>151</v>
      </c>
      <c r="C55" s="251"/>
      <c r="D55" s="70" t="s">
        <v>27</v>
      </c>
      <c r="E55" s="251">
        <v>20</v>
      </c>
      <c r="F55" s="70">
        <v>2</v>
      </c>
      <c r="G55" s="251"/>
      <c r="H55" s="252"/>
      <c r="I55" s="254">
        <v>20</v>
      </c>
      <c r="J55" s="253"/>
      <c r="K55" s="229"/>
      <c r="L55" s="229"/>
      <c r="M55" s="226"/>
      <c r="N55" s="218"/>
      <c r="O55" s="253"/>
      <c r="P55" s="253"/>
      <c r="Q55" s="217"/>
      <c r="R55" s="251"/>
      <c r="S55" s="254"/>
      <c r="T55" s="254"/>
      <c r="U55" s="70">
        <v>20</v>
      </c>
      <c r="V55" s="218"/>
      <c r="W55" s="253"/>
      <c r="X55" s="253"/>
      <c r="Y55" s="253"/>
      <c r="Z55" s="33"/>
      <c r="AA55" s="33"/>
      <c r="AB55" s="33"/>
      <c r="AC55" s="33"/>
    </row>
    <row r="56" spans="1:29" s="10" customFormat="1" ht="12" customHeight="1">
      <c r="A56" s="297" t="s">
        <v>211</v>
      </c>
      <c r="B56" s="70" t="s">
        <v>152</v>
      </c>
      <c r="C56" s="251"/>
      <c r="D56" s="70" t="s">
        <v>27</v>
      </c>
      <c r="E56" s="251">
        <v>20</v>
      </c>
      <c r="F56" s="70">
        <v>2</v>
      </c>
      <c r="G56" s="251"/>
      <c r="H56" s="252"/>
      <c r="I56" s="254">
        <v>20</v>
      </c>
      <c r="J56" s="253"/>
      <c r="K56" s="229"/>
      <c r="L56" s="229"/>
      <c r="M56" s="226"/>
      <c r="N56" s="218"/>
      <c r="O56" s="253"/>
      <c r="P56" s="253"/>
      <c r="Q56" s="217"/>
      <c r="R56" s="251"/>
      <c r="S56" s="254"/>
      <c r="T56" s="254"/>
      <c r="U56" s="70">
        <v>20</v>
      </c>
      <c r="V56" s="218"/>
      <c r="W56" s="253"/>
      <c r="X56" s="253"/>
      <c r="Y56" s="253"/>
      <c r="Z56" s="33"/>
      <c r="AA56" s="33"/>
      <c r="AB56" s="33"/>
      <c r="AC56" s="33"/>
    </row>
    <row r="57" spans="1:29" s="10" customFormat="1" ht="12" customHeight="1">
      <c r="A57" s="297" t="s">
        <v>153</v>
      </c>
      <c r="B57" s="70" t="s">
        <v>154</v>
      </c>
      <c r="C57" s="251" t="s">
        <v>27</v>
      </c>
      <c r="D57" s="70"/>
      <c r="E57" s="251">
        <v>20</v>
      </c>
      <c r="F57" s="70">
        <v>3</v>
      </c>
      <c r="G57" s="251"/>
      <c r="H57" s="252"/>
      <c r="I57" s="254">
        <v>20</v>
      </c>
      <c r="J57" s="253"/>
      <c r="K57" s="229"/>
      <c r="L57" s="229"/>
      <c r="M57" s="226"/>
      <c r="N57" s="218"/>
      <c r="O57" s="253"/>
      <c r="P57" s="253"/>
      <c r="Q57" s="217"/>
      <c r="R57" s="251"/>
      <c r="S57" s="254"/>
      <c r="T57" s="253"/>
      <c r="U57" s="70"/>
      <c r="V57" s="218"/>
      <c r="W57" s="254">
        <v>20</v>
      </c>
      <c r="X57" s="253"/>
      <c r="Y57" s="253"/>
      <c r="Z57" s="33"/>
      <c r="AA57" s="33"/>
      <c r="AB57" s="33"/>
      <c r="AC57" s="33"/>
    </row>
    <row r="58" spans="1:29" s="10" customFormat="1" ht="22.5" customHeight="1">
      <c r="A58" s="297" t="s">
        <v>155</v>
      </c>
      <c r="B58" s="70" t="s">
        <v>156</v>
      </c>
      <c r="C58" s="251" t="s">
        <v>27</v>
      </c>
      <c r="D58" s="70"/>
      <c r="E58" s="251">
        <v>20</v>
      </c>
      <c r="F58" s="70">
        <v>3</v>
      </c>
      <c r="G58" s="251"/>
      <c r="H58" s="252"/>
      <c r="I58" s="254">
        <v>20</v>
      </c>
      <c r="J58" s="253"/>
      <c r="K58" s="229"/>
      <c r="L58" s="229"/>
      <c r="M58" s="226"/>
      <c r="N58" s="218"/>
      <c r="O58" s="253"/>
      <c r="P58" s="253"/>
      <c r="Q58" s="217"/>
      <c r="R58" s="251"/>
      <c r="S58" s="254"/>
      <c r="T58" s="253"/>
      <c r="U58" s="70"/>
      <c r="V58" s="218"/>
      <c r="W58" s="254">
        <v>20</v>
      </c>
      <c r="X58" s="253"/>
      <c r="Y58" s="253"/>
      <c r="Z58" s="33"/>
      <c r="AA58" s="33"/>
      <c r="AB58" s="33"/>
      <c r="AC58" s="33"/>
    </row>
    <row r="59" spans="1:29" s="10" customFormat="1" ht="12" customHeight="1">
      <c r="A59" s="297" t="s">
        <v>157</v>
      </c>
      <c r="B59" s="70" t="s">
        <v>158</v>
      </c>
      <c r="C59" s="251" t="s">
        <v>27</v>
      </c>
      <c r="D59" s="70"/>
      <c r="E59" s="251">
        <v>20</v>
      </c>
      <c r="F59" s="70">
        <v>3</v>
      </c>
      <c r="G59" s="251"/>
      <c r="H59" s="252"/>
      <c r="I59" s="254">
        <v>20</v>
      </c>
      <c r="J59" s="253"/>
      <c r="K59" s="229"/>
      <c r="L59" s="229"/>
      <c r="M59" s="226"/>
      <c r="N59" s="218"/>
      <c r="O59" s="253"/>
      <c r="P59" s="253"/>
      <c r="Q59" s="217"/>
      <c r="R59" s="251"/>
      <c r="S59" s="254"/>
      <c r="T59" s="253"/>
      <c r="U59" s="70"/>
      <c r="V59" s="218"/>
      <c r="W59" s="254">
        <v>20</v>
      </c>
      <c r="X59" s="253"/>
      <c r="Y59" s="253"/>
      <c r="Z59" s="33"/>
      <c r="AA59" s="33"/>
      <c r="AB59" s="33"/>
      <c r="AC59" s="33"/>
    </row>
    <row r="60" spans="1:29" s="10" customFormat="1" ht="12" customHeight="1">
      <c r="A60" s="297" t="s">
        <v>159</v>
      </c>
      <c r="B60" s="70" t="s">
        <v>160</v>
      </c>
      <c r="C60" s="251" t="s">
        <v>27</v>
      </c>
      <c r="D60" s="70"/>
      <c r="E60" s="251">
        <v>20</v>
      </c>
      <c r="F60" s="70">
        <v>3</v>
      </c>
      <c r="G60" s="251"/>
      <c r="H60" s="252"/>
      <c r="I60" s="254">
        <v>20</v>
      </c>
      <c r="J60" s="253"/>
      <c r="K60" s="229"/>
      <c r="L60" s="229"/>
      <c r="M60" s="226"/>
      <c r="N60" s="218"/>
      <c r="O60" s="253"/>
      <c r="P60" s="253"/>
      <c r="Q60" s="217"/>
      <c r="R60" s="251"/>
      <c r="S60" s="254"/>
      <c r="T60" s="253"/>
      <c r="U60" s="70"/>
      <c r="V60" s="218"/>
      <c r="W60" s="254">
        <v>20</v>
      </c>
      <c r="X60" s="253"/>
      <c r="Y60" s="253"/>
      <c r="Z60" s="33"/>
      <c r="AA60" s="33"/>
      <c r="AB60" s="33"/>
      <c r="AC60" s="33"/>
    </row>
    <row r="61" spans="1:29" s="10" customFormat="1" ht="12" customHeight="1" thickBot="1">
      <c r="A61" s="297" t="s">
        <v>161</v>
      </c>
      <c r="B61" s="70" t="s">
        <v>162</v>
      </c>
      <c r="C61" s="251" t="s">
        <v>27</v>
      </c>
      <c r="D61" s="70"/>
      <c r="E61" s="251">
        <v>20</v>
      </c>
      <c r="F61" s="70">
        <v>2</v>
      </c>
      <c r="G61" s="251"/>
      <c r="H61" s="252"/>
      <c r="I61" s="254">
        <v>20</v>
      </c>
      <c r="J61" s="253"/>
      <c r="K61" s="229"/>
      <c r="L61" s="229"/>
      <c r="M61" s="226"/>
      <c r="N61" s="218"/>
      <c r="O61" s="253"/>
      <c r="P61" s="253"/>
      <c r="Q61" s="217"/>
      <c r="R61" s="251"/>
      <c r="S61" s="254"/>
      <c r="T61" s="253"/>
      <c r="U61" s="70"/>
      <c r="V61" s="218"/>
      <c r="W61" s="254">
        <v>20</v>
      </c>
      <c r="X61" s="253"/>
      <c r="Y61" s="253"/>
      <c r="Z61" s="33"/>
      <c r="AA61" s="33"/>
      <c r="AB61" s="33"/>
      <c r="AC61" s="33"/>
    </row>
    <row r="62" spans="1:29" s="10" customFormat="1" ht="13.5" customHeight="1" thickBot="1" thickTop="1">
      <c r="A62" s="308"/>
      <c r="B62" s="59"/>
      <c r="C62" s="220" t="s">
        <v>163</v>
      </c>
      <c r="D62" s="59" t="s">
        <v>163</v>
      </c>
      <c r="E62" s="51">
        <f>SUM(E52:E61)</f>
        <v>200</v>
      </c>
      <c r="F62" s="52">
        <f>SUM(F52:F61)</f>
        <v>24</v>
      </c>
      <c r="G62" s="264">
        <f>SUM(G52:G61)</f>
        <v>40</v>
      </c>
      <c r="H62" s="265">
        <f aca="true" t="shared" si="2" ref="H62:Y62">SUM(H52:H61)</f>
        <v>0</v>
      </c>
      <c r="I62" s="250">
        <f t="shared" si="2"/>
        <v>160</v>
      </c>
      <c r="J62" s="250">
        <f t="shared" si="2"/>
        <v>0</v>
      </c>
      <c r="K62" s="250">
        <f t="shared" si="2"/>
        <v>0</v>
      </c>
      <c r="L62" s="250">
        <f t="shared" si="2"/>
        <v>0</v>
      </c>
      <c r="M62" s="246">
        <f t="shared" si="2"/>
        <v>0</v>
      </c>
      <c r="N62" s="248">
        <f t="shared" si="2"/>
        <v>0</v>
      </c>
      <c r="O62" s="250">
        <f t="shared" si="2"/>
        <v>0</v>
      </c>
      <c r="P62" s="250">
        <f t="shared" si="2"/>
        <v>0</v>
      </c>
      <c r="Q62" s="246">
        <f t="shared" si="2"/>
        <v>0</v>
      </c>
      <c r="R62" s="248">
        <f t="shared" si="2"/>
        <v>0</v>
      </c>
      <c r="S62" s="250">
        <f t="shared" si="2"/>
        <v>0</v>
      </c>
      <c r="T62" s="250">
        <f t="shared" si="2"/>
        <v>40</v>
      </c>
      <c r="U62" s="246">
        <f t="shared" si="2"/>
        <v>60</v>
      </c>
      <c r="V62" s="248">
        <f t="shared" si="2"/>
        <v>0</v>
      </c>
      <c r="W62" s="250">
        <f t="shared" si="2"/>
        <v>100</v>
      </c>
      <c r="X62" s="247">
        <f t="shared" si="2"/>
        <v>0</v>
      </c>
      <c r="Y62" s="247">
        <f t="shared" si="2"/>
        <v>0</v>
      </c>
      <c r="Z62" s="33"/>
      <c r="AA62" s="33"/>
      <c r="AB62" s="33"/>
      <c r="AC62" s="33"/>
    </row>
    <row r="63" spans="1:29" s="10" customFormat="1" ht="18" customHeight="1" thickBot="1" thickTop="1">
      <c r="A63" s="309" t="s">
        <v>206</v>
      </c>
      <c r="B63" s="210" t="s">
        <v>164</v>
      </c>
      <c r="C63" s="211"/>
      <c r="D63" s="212"/>
      <c r="E63" s="213"/>
      <c r="F63" s="210"/>
      <c r="G63" s="299"/>
      <c r="H63" s="300"/>
      <c r="I63" s="301"/>
      <c r="J63" s="301"/>
      <c r="K63" s="301"/>
      <c r="L63" s="301"/>
      <c r="M63" s="293"/>
      <c r="N63" s="302"/>
      <c r="O63" s="301"/>
      <c r="P63" s="301"/>
      <c r="Q63" s="293"/>
      <c r="R63" s="302"/>
      <c r="S63" s="301"/>
      <c r="T63" s="301"/>
      <c r="U63" s="293"/>
      <c r="V63" s="302"/>
      <c r="W63" s="301"/>
      <c r="X63" s="294"/>
      <c r="Y63" s="294"/>
      <c r="Z63" s="33"/>
      <c r="AA63" s="33"/>
      <c r="AB63" s="33"/>
      <c r="AC63" s="33"/>
    </row>
    <row r="64" spans="1:29" s="10" customFormat="1" ht="13.5" customHeight="1">
      <c r="A64" s="367" t="s">
        <v>23</v>
      </c>
      <c r="B64" s="369" t="s">
        <v>175</v>
      </c>
      <c r="C64" s="365" t="s">
        <v>21</v>
      </c>
      <c r="D64" s="369" t="s">
        <v>21</v>
      </c>
      <c r="E64" s="373">
        <v>60</v>
      </c>
      <c r="F64" s="206">
        <v>6</v>
      </c>
      <c r="G64" s="375"/>
      <c r="H64" s="361"/>
      <c r="I64" s="363"/>
      <c r="J64" s="363"/>
      <c r="K64" s="363"/>
      <c r="L64" s="386">
        <v>60</v>
      </c>
      <c r="M64" s="369"/>
      <c r="N64" s="365"/>
      <c r="O64" s="363"/>
      <c r="P64" s="363"/>
      <c r="Q64" s="369"/>
      <c r="R64" s="365"/>
      <c r="S64" s="363"/>
      <c r="T64" s="363"/>
      <c r="U64" s="369"/>
      <c r="V64" s="365"/>
      <c r="W64" s="363">
        <v>30</v>
      </c>
      <c r="X64" s="386"/>
      <c r="Y64" s="386">
        <v>30</v>
      </c>
      <c r="Z64" s="33"/>
      <c r="AA64" s="33"/>
      <c r="AB64" s="33"/>
      <c r="AC64" s="33"/>
    </row>
    <row r="65" spans="1:29" s="10" customFormat="1" ht="13.5" customHeight="1">
      <c r="A65" s="368"/>
      <c r="B65" s="370"/>
      <c r="C65" s="366"/>
      <c r="D65" s="370"/>
      <c r="E65" s="374"/>
      <c r="F65" s="295">
        <v>6</v>
      </c>
      <c r="G65" s="376"/>
      <c r="H65" s="362"/>
      <c r="I65" s="364"/>
      <c r="J65" s="364"/>
      <c r="K65" s="364"/>
      <c r="L65" s="392"/>
      <c r="M65" s="370"/>
      <c r="N65" s="366"/>
      <c r="O65" s="364"/>
      <c r="P65" s="364"/>
      <c r="Q65" s="370"/>
      <c r="R65" s="366"/>
      <c r="S65" s="364"/>
      <c r="T65" s="364"/>
      <c r="U65" s="370"/>
      <c r="V65" s="366"/>
      <c r="W65" s="364"/>
      <c r="X65" s="392"/>
      <c r="Y65" s="392"/>
      <c r="Z65" s="33"/>
      <c r="AA65" s="33"/>
      <c r="AB65" s="33"/>
      <c r="AC65" s="33"/>
    </row>
    <row r="66" spans="1:29" s="10" customFormat="1" ht="13.5" customHeight="1">
      <c r="A66" s="393" t="s">
        <v>174</v>
      </c>
      <c r="B66" s="396" t="s">
        <v>176</v>
      </c>
      <c r="C66" s="399"/>
      <c r="D66" s="390" t="s">
        <v>57</v>
      </c>
      <c r="E66" s="383">
        <v>480</v>
      </c>
      <c r="F66" s="296">
        <v>6</v>
      </c>
      <c r="G66" s="383"/>
      <c r="H66" s="377"/>
      <c r="I66" s="385"/>
      <c r="J66" s="385"/>
      <c r="K66" s="385"/>
      <c r="L66" s="385"/>
      <c r="M66" s="380">
        <v>480</v>
      </c>
      <c r="N66" s="383"/>
      <c r="O66" s="385"/>
      <c r="P66" s="385"/>
      <c r="Q66" s="380">
        <v>160</v>
      </c>
      <c r="R66" s="399"/>
      <c r="S66" s="388"/>
      <c r="T66" s="388"/>
      <c r="U66" s="390">
        <v>160</v>
      </c>
      <c r="V66" s="399"/>
      <c r="W66" s="388"/>
      <c r="X66" s="385"/>
      <c r="Y66" s="385">
        <v>160</v>
      </c>
      <c r="Z66" s="33"/>
      <c r="AA66" s="33"/>
      <c r="AB66" s="33"/>
      <c r="AC66" s="33"/>
    </row>
    <row r="67" spans="1:29" s="10" customFormat="1" ht="13.5" customHeight="1">
      <c r="A67" s="394"/>
      <c r="B67" s="397"/>
      <c r="C67" s="365"/>
      <c r="D67" s="369"/>
      <c r="E67" s="373"/>
      <c r="F67" s="240">
        <v>6</v>
      </c>
      <c r="G67" s="373"/>
      <c r="H67" s="378"/>
      <c r="I67" s="386"/>
      <c r="J67" s="386"/>
      <c r="K67" s="386"/>
      <c r="L67" s="386"/>
      <c r="M67" s="381"/>
      <c r="N67" s="373"/>
      <c r="O67" s="386"/>
      <c r="P67" s="386"/>
      <c r="Q67" s="381"/>
      <c r="R67" s="365"/>
      <c r="S67" s="363"/>
      <c r="T67" s="363"/>
      <c r="U67" s="369"/>
      <c r="V67" s="365"/>
      <c r="W67" s="363"/>
      <c r="X67" s="386"/>
      <c r="Y67" s="386"/>
      <c r="Z67" s="33"/>
      <c r="AA67" s="33"/>
      <c r="AB67" s="33"/>
      <c r="AC67" s="33"/>
    </row>
    <row r="68" spans="1:29" s="10" customFormat="1" ht="13.5" customHeight="1">
      <c r="A68" s="395"/>
      <c r="B68" s="398"/>
      <c r="C68" s="400"/>
      <c r="D68" s="391"/>
      <c r="E68" s="384"/>
      <c r="F68" s="240">
        <v>6</v>
      </c>
      <c r="G68" s="384"/>
      <c r="H68" s="379"/>
      <c r="I68" s="387"/>
      <c r="J68" s="387"/>
      <c r="K68" s="387"/>
      <c r="L68" s="387"/>
      <c r="M68" s="382"/>
      <c r="N68" s="384"/>
      <c r="O68" s="387"/>
      <c r="P68" s="387"/>
      <c r="Q68" s="382"/>
      <c r="R68" s="400"/>
      <c r="S68" s="389"/>
      <c r="T68" s="389"/>
      <c r="U68" s="391"/>
      <c r="V68" s="400"/>
      <c r="W68" s="389"/>
      <c r="X68" s="387"/>
      <c r="Y68" s="387"/>
      <c r="Z68" s="33"/>
      <c r="AA68" s="33"/>
      <c r="AB68" s="33"/>
      <c r="AC68" s="33"/>
    </row>
    <row r="69" spans="1:29" s="10" customFormat="1" ht="8.25" customHeight="1">
      <c r="A69" s="393" t="s">
        <v>172</v>
      </c>
      <c r="B69" s="407" t="s">
        <v>177</v>
      </c>
      <c r="C69" s="409" t="s">
        <v>27</v>
      </c>
      <c r="D69" s="410"/>
      <c r="E69" s="401">
        <v>60</v>
      </c>
      <c r="F69" s="411">
        <v>4</v>
      </c>
      <c r="G69" s="401"/>
      <c r="H69" s="402"/>
      <c r="I69" s="403"/>
      <c r="J69" s="405"/>
      <c r="K69" s="405">
        <v>60</v>
      </c>
      <c r="L69" s="405"/>
      <c r="M69" s="413"/>
      <c r="N69" s="401"/>
      <c r="O69" s="403">
        <v>60</v>
      </c>
      <c r="P69" s="405"/>
      <c r="Q69" s="411"/>
      <c r="R69" s="409"/>
      <c r="S69" s="406"/>
      <c r="T69" s="406"/>
      <c r="U69" s="410"/>
      <c r="V69" s="409"/>
      <c r="W69" s="406"/>
      <c r="X69" s="405"/>
      <c r="Y69" s="405"/>
      <c r="Z69" s="33"/>
      <c r="AA69" s="33"/>
      <c r="AB69" s="33"/>
      <c r="AC69" s="33"/>
    </row>
    <row r="70" spans="1:29" s="10" customFormat="1" ht="8.25" customHeight="1">
      <c r="A70" s="395"/>
      <c r="B70" s="408"/>
      <c r="C70" s="400"/>
      <c r="D70" s="391"/>
      <c r="E70" s="384"/>
      <c r="F70" s="412"/>
      <c r="G70" s="384"/>
      <c r="H70" s="379"/>
      <c r="I70" s="404"/>
      <c r="J70" s="387"/>
      <c r="K70" s="387"/>
      <c r="L70" s="387"/>
      <c r="M70" s="382"/>
      <c r="N70" s="384"/>
      <c r="O70" s="404"/>
      <c r="P70" s="387"/>
      <c r="Q70" s="412"/>
      <c r="R70" s="400"/>
      <c r="S70" s="389"/>
      <c r="T70" s="389"/>
      <c r="U70" s="391"/>
      <c r="V70" s="400"/>
      <c r="W70" s="389"/>
      <c r="X70" s="387"/>
      <c r="Y70" s="387"/>
      <c r="Z70" s="33"/>
      <c r="AA70" s="33"/>
      <c r="AB70" s="33"/>
      <c r="AC70" s="33"/>
    </row>
    <row r="71" spans="1:29" s="10" customFormat="1" ht="12" customHeight="1">
      <c r="A71" s="298" t="s">
        <v>173</v>
      </c>
      <c r="B71" s="39" t="s">
        <v>178</v>
      </c>
      <c r="C71" s="29" t="s">
        <v>21</v>
      </c>
      <c r="D71" s="39"/>
      <c r="E71" s="225">
        <v>30</v>
      </c>
      <c r="F71" s="226">
        <v>0</v>
      </c>
      <c r="G71" s="227"/>
      <c r="H71" s="228"/>
      <c r="I71" s="229">
        <v>30</v>
      </c>
      <c r="J71" s="229"/>
      <c r="K71" s="229"/>
      <c r="L71" s="229"/>
      <c r="M71" s="226"/>
      <c r="N71" s="227"/>
      <c r="O71" s="229">
        <v>30</v>
      </c>
      <c r="P71" s="229"/>
      <c r="Q71" s="226"/>
      <c r="R71" s="225"/>
      <c r="S71" s="40"/>
      <c r="T71" s="40"/>
      <c r="U71" s="237"/>
      <c r="V71" s="103"/>
      <c r="W71" s="30"/>
      <c r="X71" s="40"/>
      <c r="Y71" s="266"/>
      <c r="Z71" s="33"/>
      <c r="AA71" s="33"/>
      <c r="AB71" s="33"/>
      <c r="AC71" s="33"/>
    </row>
    <row r="72" spans="1:29" s="10" customFormat="1" ht="12" customHeight="1" thickBot="1">
      <c r="A72" s="297" t="s">
        <v>171</v>
      </c>
      <c r="B72" s="256" t="s">
        <v>205</v>
      </c>
      <c r="C72" s="257" t="s">
        <v>27</v>
      </c>
      <c r="D72" s="256"/>
      <c r="E72" s="257">
        <v>30</v>
      </c>
      <c r="F72" s="258">
        <v>2</v>
      </c>
      <c r="G72" s="259">
        <v>30</v>
      </c>
      <c r="H72" s="260"/>
      <c r="I72" s="260"/>
      <c r="J72" s="260"/>
      <c r="K72" s="261"/>
      <c r="L72" s="260"/>
      <c r="M72" s="258"/>
      <c r="N72" s="20"/>
      <c r="O72" s="160"/>
      <c r="P72" s="160"/>
      <c r="Q72" s="249"/>
      <c r="R72" s="20"/>
      <c r="S72" s="160"/>
      <c r="T72" s="160"/>
      <c r="U72" s="41"/>
      <c r="V72" s="20">
        <v>30</v>
      </c>
      <c r="W72" s="162"/>
      <c r="X72" s="162"/>
      <c r="Y72" s="162"/>
      <c r="Z72" s="33"/>
      <c r="AA72" s="33"/>
      <c r="AB72" s="33"/>
      <c r="AC72" s="33"/>
    </row>
    <row r="73" spans="1:29" s="10" customFormat="1" ht="13.5" customHeight="1" thickBot="1" thickTop="1">
      <c r="A73" s="307"/>
      <c r="B73" s="244"/>
      <c r="C73" s="241" t="s">
        <v>179</v>
      </c>
      <c r="D73" s="242" t="s">
        <v>180</v>
      </c>
      <c r="E73" s="241">
        <f>SUM(E64:E72)</f>
        <v>660</v>
      </c>
      <c r="F73" s="242">
        <f>SUM(F64:F72)</f>
        <v>36</v>
      </c>
      <c r="G73" s="241">
        <f>SUM(G64:G72)</f>
        <v>30</v>
      </c>
      <c r="H73" s="243">
        <f aca="true" t="shared" si="3" ref="H73:Y73">SUM(H64:H72)</f>
        <v>0</v>
      </c>
      <c r="I73" s="243">
        <f t="shared" si="3"/>
        <v>30</v>
      </c>
      <c r="J73" s="243">
        <f t="shared" si="3"/>
        <v>0</v>
      </c>
      <c r="K73" s="243">
        <f t="shared" si="3"/>
        <v>60</v>
      </c>
      <c r="L73" s="243">
        <f>SUM(L64:L72)</f>
        <v>60</v>
      </c>
      <c r="M73" s="242">
        <f>SUM(M64:M72)</f>
        <v>480</v>
      </c>
      <c r="N73" s="241">
        <f t="shared" si="3"/>
        <v>0</v>
      </c>
      <c r="O73" s="243">
        <f>SUM(O64:O72)</f>
        <v>90</v>
      </c>
      <c r="P73" s="243">
        <f t="shared" si="3"/>
        <v>0</v>
      </c>
      <c r="Q73" s="242">
        <f t="shared" si="3"/>
        <v>160</v>
      </c>
      <c r="R73" s="241">
        <f t="shared" si="3"/>
        <v>0</v>
      </c>
      <c r="S73" s="243">
        <f t="shared" si="3"/>
        <v>0</v>
      </c>
      <c r="T73" s="243">
        <f t="shared" si="3"/>
        <v>0</v>
      </c>
      <c r="U73" s="242">
        <f t="shared" si="3"/>
        <v>160</v>
      </c>
      <c r="V73" s="241">
        <f t="shared" si="3"/>
        <v>30</v>
      </c>
      <c r="W73" s="243">
        <f t="shared" si="3"/>
        <v>30</v>
      </c>
      <c r="X73" s="243">
        <f t="shared" si="3"/>
        <v>0</v>
      </c>
      <c r="Y73" s="243">
        <f t="shared" si="3"/>
        <v>190</v>
      </c>
      <c r="Z73" s="33"/>
      <c r="AA73" s="33"/>
      <c r="AB73" s="33"/>
      <c r="AC73" s="33"/>
    </row>
    <row r="74" spans="1:29" s="10" customFormat="1" ht="13.5" customHeight="1" thickTop="1">
      <c r="A74" s="311" t="s">
        <v>199</v>
      </c>
      <c r="B74" s="312"/>
      <c r="C74" s="319"/>
      <c r="D74" s="314"/>
      <c r="E74" s="319">
        <f>SUM(E31,E47,E62,E73)</f>
        <v>1560</v>
      </c>
      <c r="F74" s="314"/>
      <c r="G74" s="319">
        <f>SUM(G31,G47,G62,G73)</f>
        <v>430</v>
      </c>
      <c r="H74" s="316">
        <f>SUM(H31,H47,H62,H73)</f>
        <v>20</v>
      </c>
      <c r="I74" s="316">
        <f>SUM(I31,I47,I62,I73)</f>
        <v>470</v>
      </c>
      <c r="J74" s="316">
        <f>SUM(J31,J47,J62,J73)</f>
        <v>40</v>
      </c>
      <c r="K74" s="316">
        <f>SUM(K31,K47,K62,K73)</f>
        <v>60</v>
      </c>
      <c r="L74" s="316">
        <f>SUM(L31,L47,L63,L73)</f>
        <v>60</v>
      </c>
      <c r="M74" s="314">
        <f>SUM(M31,M47,M62,M73)</f>
        <v>480</v>
      </c>
      <c r="N74" s="414">
        <f>SUM(N31:O31,N47:O47,N62:O62,N73:O73)</f>
        <v>315</v>
      </c>
      <c r="O74" s="415"/>
      <c r="P74" s="416">
        <f>SUM(P31:Q31,P47:Q47,P62:Q62,P73:Q73)</f>
        <v>295</v>
      </c>
      <c r="Q74" s="417"/>
      <c r="R74" s="414">
        <f>SUM(R31:S31,R47:S47,R62:S62,R73:S73)</f>
        <v>200</v>
      </c>
      <c r="S74" s="415"/>
      <c r="T74" s="416">
        <f>SUM(T31:U31,T47:U47,T62:U62,T73:U73)</f>
        <v>360</v>
      </c>
      <c r="U74" s="417"/>
      <c r="V74" s="414">
        <f>SUM(V31:W31,V47:W47,V62:W62,V73:W73)</f>
        <v>160</v>
      </c>
      <c r="W74" s="415"/>
      <c r="X74" s="416">
        <f>SUM(X31:Y31,X47:Y47,X62:Y62,X73:Y73)</f>
        <v>230</v>
      </c>
      <c r="Y74" s="415"/>
      <c r="Z74" s="33"/>
      <c r="AA74" s="33"/>
      <c r="AB74" s="33"/>
      <c r="AC74" s="33"/>
    </row>
    <row r="75" spans="1:29" s="10" customFormat="1" ht="13.5" customHeight="1" thickBot="1">
      <c r="A75" s="320" t="s">
        <v>209</v>
      </c>
      <c r="B75" s="321"/>
      <c r="C75" s="324"/>
      <c r="D75" s="323"/>
      <c r="E75" s="324"/>
      <c r="F75" s="326">
        <f>SUM(F31,F47,F62,F73)</f>
        <v>160</v>
      </c>
      <c r="G75" s="324"/>
      <c r="H75" s="325"/>
      <c r="I75" s="325"/>
      <c r="J75" s="325"/>
      <c r="K75" s="325"/>
      <c r="L75" s="325"/>
      <c r="M75" s="323"/>
      <c r="N75" s="418">
        <f>SUM(F12:F18,F33:F34,F69,F71)</f>
        <v>30</v>
      </c>
      <c r="O75" s="419"/>
      <c r="P75" s="420">
        <f>SUM(F19:F25,F66)</f>
        <v>30</v>
      </c>
      <c r="Q75" s="421"/>
      <c r="R75" s="418">
        <f>SUM(F26:F30,F35:F39)</f>
        <v>30</v>
      </c>
      <c r="S75" s="419"/>
      <c r="T75" s="420">
        <f>SUM(F40:F44,F52:F56,F67)</f>
        <v>30</v>
      </c>
      <c r="U75" s="421"/>
      <c r="V75" s="418">
        <f>SUM(F57:F61,F64,F72)</f>
        <v>22</v>
      </c>
      <c r="W75" s="419"/>
      <c r="X75" s="420">
        <f>SUM(F45:F46,F65,F68)</f>
        <v>18</v>
      </c>
      <c r="Y75" s="419"/>
      <c r="Z75" s="33"/>
      <c r="AA75" s="33"/>
      <c r="AB75" s="33"/>
      <c r="AC75" s="33"/>
    </row>
    <row r="76" spans="1:29" s="10" customFormat="1" ht="16.5" customHeight="1" thickTop="1">
      <c r="A76" s="360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3"/>
      <c r="AA76" s="33"/>
      <c r="AB76" s="33"/>
      <c r="AC76" s="33"/>
    </row>
    <row r="77" spans="1:29" s="10" customFormat="1" ht="19.5" customHeight="1">
      <c r="A77" s="360" t="s">
        <v>198</v>
      </c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3"/>
      <c r="AA77" s="33"/>
      <c r="AB77" s="33"/>
      <c r="AC77" s="33"/>
    </row>
    <row r="78" spans="1:29" s="10" customFormat="1" ht="24" customHeight="1">
      <c r="A78" s="427" t="s">
        <v>213</v>
      </c>
      <c r="B78" s="430" t="s">
        <v>24</v>
      </c>
      <c r="C78" s="432" t="s">
        <v>0</v>
      </c>
      <c r="D78" s="433"/>
      <c r="E78" s="436" t="s">
        <v>18</v>
      </c>
      <c r="F78" s="441" t="s">
        <v>1</v>
      </c>
      <c r="G78" s="424" t="s">
        <v>2</v>
      </c>
      <c r="H78" s="423"/>
      <c r="I78" s="423"/>
      <c r="J78" s="423"/>
      <c r="K78" s="423"/>
      <c r="L78" s="423"/>
      <c r="M78" s="439"/>
      <c r="N78" s="432" t="s">
        <v>228</v>
      </c>
      <c r="O78" s="438"/>
      <c r="P78" s="438"/>
      <c r="Q78" s="433"/>
      <c r="R78" s="432" t="s">
        <v>229</v>
      </c>
      <c r="S78" s="438"/>
      <c r="T78" s="438"/>
      <c r="U78" s="433"/>
      <c r="V78" s="432" t="s">
        <v>230</v>
      </c>
      <c r="W78" s="438"/>
      <c r="X78" s="438"/>
      <c r="Y78" s="438"/>
      <c r="Z78" s="33"/>
      <c r="AA78" s="33"/>
      <c r="AB78" s="33"/>
      <c r="AC78" s="33"/>
    </row>
    <row r="79" spans="1:29" s="205" customFormat="1" ht="12" customHeight="1">
      <c r="A79" s="428"/>
      <c r="B79" s="430"/>
      <c r="C79" s="432" t="s">
        <v>11</v>
      </c>
      <c r="D79" s="433" t="s">
        <v>10</v>
      </c>
      <c r="E79" s="436"/>
      <c r="F79" s="441"/>
      <c r="G79" s="424" t="s">
        <v>3</v>
      </c>
      <c r="H79" s="423" t="s">
        <v>4</v>
      </c>
      <c r="I79" s="423" t="s">
        <v>5</v>
      </c>
      <c r="J79" s="423"/>
      <c r="K79" s="423" t="s">
        <v>7</v>
      </c>
      <c r="L79" s="423" t="s">
        <v>8</v>
      </c>
      <c r="M79" s="439" t="s">
        <v>9</v>
      </c>
      <c r="N79" s="424" t="s">
        <v>12</v>
      </c>
      <c r="O79" s="423"/>
      <c r="P79" s="423" t="s">
        <v>13</v>
      </c>
      <c r="Q79" s="439"/>
      <c r="R79" s="424" t="s">
        <v>14</v>
      </c>
      <c r="S79" s="423"/>
      <c r="T79" s="423" t="s">
        <v>15</v>
      </c>
      <c r="U79" s="439"/>
      <c r="V79" s="424" t="s">
        <v>16</v>
      </c>
      <c r="W79" s="423"/>
      <c r="X79" s="423" t="s">
        <v>17</v>
      </c>
      <c r="Y79" s="423"/>
      <c r="Z79" s="204"/>
      <c r="AA79" s="204"/>
      <c r="AB79" s="204"/>
      <c r="AC79" s="204"/>
    </row>
    <row r="80" spans="1:25" ht="12" customHeight="1" thickBot="1">
      <c r="A80" s="429"/>
      <c r="B80" s="431"/>
      <c r="C80" s="434"/>
      <c r="D80" s="435"/>
      <c r="E80" s="437"/>
      <c r="F80" s="442"/>
      <c r="G80" s="425"/>
      <c r="H80" s="426"/>
      <c r="I80" s="343" t="s">
        <v>6</v>
      </c>
      <c r="J80" s="343" t="s">
        <v>3</v>
      </c>
      <c r="K80" s="426"/>
      <c r="L80" s="426"/>
      <c r="M80" s="440"/>
      <c r="N80" s="344" t="s">
        <v>19</v>
      </c>
      <c r="O80" s="343" t="s">
        <v>5</v>
      </c>
      <c r="P80" s="343" t="s">
        <v>19</v>
      </c>
      <c r="Q80" s="345" t="s">
        <v>5</v>
      </c>
      <c r="R80" s="344" t="s">
        <v>19</v>
      </c>
      <c r="S80" s="343" t="s">
        <v>5</v>
      </c>
      <c r="T80" s="343" t="s">
        <v>19</v>
      </c>
      <c r="U80" s="345" t="s">
        <v>5</v>
      </c>
      <c r="V80" s="344" t="s">
        <v>19</v>
      </c>
      <c r="W80" s="343" t="s">
        <v>5</v>
      </c>
      <c r="X80" s="343" t="s">
        <v>19</v>
      </c>
      <c r="Y80" s="343" t="s">
        <v>5</v>
      </c>
    </row>
    <row r="81" spans="1:25" ht="22.5" customHeight="1" thickTop="1">
      <c r="A81" s="353" t="s">
        <v>165</v>
      </c>
      <c r="B81" s="70"/>
      <c r="C81" s="251" t="s">
        <v>27</v>
      </c>
      <c r="D81" s="70"/>
      <c r="E81" s="251">
        <v>20</v>
      </c>
      <c r="F81" s="70">
        <v>2</v>
      </c>
      <c r="G81" s="251">
        <v>20</v>
      </c>
      <c r="H81" s="252"/>
      <c r="I81" s="254"/>
      <c r="J81" s="253"/>
      <c r="K81" s="229"/>
      <c r="L81" s="229"/>
      <c r="M81" s="226"/>
      <c r="N81" s="218"/>
      <c r="O81" s="253"/>
      <c r="P81" s="253"/>
      <c r="Q81" s="217"/>
      <c r="R81" s="251"/>
      <c r="S81" s="254"/>
      <c r="T81" s="254"/>
      <c r="U81" s="70"/>
      <c r="V81" s="251">
        <v>20</v>
      </c>
      <c r="W81" s="254"/>
      <c r="X81" s="254"/>
      <c r="Y81" s="254"/>
    </row>
    <row r="82" spans="1:25" ht="22.5" customHeight="1">
      <c r="A82" s="356" t="s">
        <v>170</v>
      </c>
      <c r="B82" s="70"/>
      <c r="C82" s="251" t="s">
        <v>27</v>
      </c>
      <c r="D82" s="70"/>
      <c r="E82" s="251">
        <v>20</v>
      </c>
      <c r="F82" s="70">
        <v>3</v>
      </c>
      <c r="G82" s="251"/>
      <c r="H82" s="252"/>
      <c r="I82" s="254">
        <v>20</v>
      </c>
      <c r="J82" s="253"/>
      <c r="K82" s="229"/>
      <c r="L82" s="229"/>
      <c r="M82" s="226"/>
      <c r="N82" s="218"/>
      <c r="O82" s="253"/>
      <c r="P82" s="253"/>
      <c r="Q82" s="217"/>
      <c r="R82" s="251"/>
      <c r="S82" s="254"/>
      <c r="T82" s="253"/>
      <c r="U82" s="70"/>
      <c r="V82" s="251"/>
      <c r="W82" s="254">
        <v>20</v>
      </c>
      <c r="X82" s="254"/>
      <c r="Y82" s="254"/>
    </row>
    <row r="83" spans="1:25" ht="12" customHeight="1">
      <c r="A83" s="354" t="s">
        <v>182</v>
      </c>
      <c r="B83" s="70"/>
      <c r="C83" s="251" t="s">
        <v>27</v>
      </c>
      <c r="D83" s="70"/>
      <c r="E83" s="251">
        <v>20</v>
      </c>
      <c r="F83" s="70">
        <v>3</v>
      </c>
      <c r="G83" s="251"/>
      <c r="H83" s="252"/>
      <c r="I83" s="254">
        <v>20</v>
      </c>
      <c r="J83" s="253"/>
      <c r="K83" s="229"/>
      <c r="L83" s="229"/>
      <c r="M83" s="226"/>
      <c r="N83" s="218"/>
      <c r="O83" s="253"/>
      <c r="P83" s="253"/>
      <c r="Q83" s="217"/>
      <c r="R83" s="251"/>
      <c r="S83" s="254"/>
      <c r="T83" s="253"/>
      <c r="U83" s="70"/>
      <c r="V83" s="251"/>
      <c r="W83" s="254">
        <v>20</v>
      </c>
      <c r="X83" s="254"/>
      <c r="Y83" s="254"/>
    </row>
    <row r="84" spans="1:25" ht="12" customHeight="1">
      <c r="A84" s="354" t="s">
        <v>166</v>
      </c>
      <c r="B84" s="70"/>
      <c r="C84" s="251"/>
      <c r="D84" s="70" t="s">
        <v>27</v>
      </c>
      <c r="E84" s="251">
        <v>30</v>
      </c>
      <c r="F84" s="70">
        <v>4</v>
      </c>
      <c r="G84" s="251"/>
      <c r="H84" s="252"/>
      <c r="I84" s="254"/>
      <c r="J84" s="254">
        <v>30</v>
      </c>
      <c r="K84" s="229"/>
      <c r="L84" s="229"/>
      <c r="M84" s="226"/>
      <c r="N84" s="218"/>
      <c r="O84" s="253"/>
      <c r="P84" s="253"/>
      <c r="Q84" s="217"/>
      <c r="R84" s="251"/>
      <c r="S84" s="254"/>
      <c r="T84" s="254"/>
      <c r="U84" s="70"/>
      <c r="V84" s="251"/>
      <c r="W84" s="254"/>
      <c r="X84" s="254"/>
      <c r="Y84" s="254">
        <v>30</v>
      </c>
    </row>
    <row r="85" spans="1:25" ht="15" customHeight="1">
      <c r="A85" s="356" t="s">
        <v>167</v>
      </c>
      <c r="B85" s="70"/>
      <c r="C85" s="251"/>
      <c r="D85" s="70" t="s">
        <v>27</v>
      </c>
      <c r="E85" s="251">
        <v>20</v>
      </c>
      <c r="F85" s="70">
        <v>3</v>
      </c>
      <c r="G85" s="251"/>
      <c r="H85" s="252"/>
      <c r="I85" s="254">
        <v>20</v>
      </c>
      <c r="J85" s="253"/>
      <c r="K85" s="229"/>
      <c r="L85" s="229"/>
      <c r="M85" s="226"/>
      <c r="N85" s="218"/>
      <c r="O85" s="253"/>
      <c r="P85" s="253"/>
      <c r="Q85" s="217"/>
      <c r="R85" s="251"/>
      <c r="S85" s="254"/>
      <c r="T85" s="253"/>
      <c r="U85" s="70"/>
      <c r="V85" s="251"/>
      <c r="W85" s="254"/>
      <c r="X85" s="254"/>
      <c r="Y85" s="254">
        <v>20</v>
      </c>
    </row>
    <row r="86" spans="1:25" ht="22.5" customHeight="1">
      <c r="A86" s="354" t="s">
        <v>168</v>
      </c>
      <c r="B86" s="70"/>
      <c r="C86" s="251"/>
      <c r="D86" s="70" t="s">
        <v>27</v>
      </c>
      <c r="E86" s="251">
        <v>20</v>
      </c>
      <c r="F86" s="70">
        <v>3</v>
      </c>
      <c r="G86" s="251"/>
      <c r="H86" s="252"/>
      <c r="I86" s="254">
        <v>20</v>
      </c>
      <c r="J86" s="253"/>
      <c r="K86" s="229"/>
      <c r="L86" s="229"/>
      <c r="M86" s="226"/>
      <c r="N86" s="218"/>
      <c r="O86" s="253"/>
      <c r="P86" s="253"/>
      <c r="Q86" s="217"/>
      <c r="R86" s="251"/>
      <c r="S86" s="254"/>
      <c r="T86" s="253"/>
      <c r="U86" s="70"/>
      <c r="V86" s="251"/>
      <c r="W86" s="254"/>
      <c r="X86" s="254"/>
      <c r="Y86" s="254">
        <v>20</v>
      </c>
    </row>
    <row r="87" spans="1:25" ht="12" customHeight="1" thickBot="1">
      <c r="A87" s="359" t="s">
        <v>169</v>
      </c>
      <c r="B87" s="70"/>
      <c r="C87" s="251"/>
      <c r="D87" s="70" t="s">
        <v>27</v>
      </c>
      <c r="E87" s="251">
        <v>20</v>
      </c>
      <c r="F87" s="70">
        <v>2</v>
      </c>
      <c r="G87" s="251"/>
      <c r="H87" s="252"/>
      <c r="I87" s="254">
        <v>20</v>
      </c>
      <c r="J87" s="253"/>
      <c r="K87" s="229"/>
      <c r="L87" s="229"/>
      <c r="M87" s="226"/>
      <c r="N87" s="218"/>
      <c r="O87" s="253"/>
      <c r="P87" s="253"/>
      <c r="Q87" s="217"/>
      <c r="R87" s="251"/>
      <c r="S87" s="254"/>
      <c r="T87" s="253"/>
      <c r="U87" s="70"/>
      <c r="V87" s="251"/>
      <c r="W87" s="254"/>
      <c r="X87" s="254"/>
      <c r="Y87" s="254">
        <v>20</v>
      </c>
    </row>
    <row r="88" spans="1:25" ht="13.5" customHeight="1" thickBot="1" thickTop="1">
      <c r="A88" s="352"/>
      <c r="B88" s="244"/>
      <c r="C88" s="241" t="s">
        <v>56</v>
      </c>
      <c r="D88" s="242" t="s">
        <v>99</v>
      </c>
      <c r="E88" s="241">
        <f aca="true" t="shared" si="4" ref="E88:Y88">SUM(E81:E87)</f>
        <v>150</v>
      </c>
      <c r="F88" s="242">
        <f>SUM(F81:F87)</f>
        <v>20</v>
      </c>
      <c r="G88" s="241">
        <f t="shared" si="4"/>
        <v>20</v>
      </c>
      <c r="H88" s="243">
        <f t="shared" si="4"/>
        <v>0</v>
      </c>
      <c r="I88" s="243">
        <f t="shared" si="4"/>
        <v>100</v>
      </c>
      <c r="J88" s="243">
        <f t="shared" si="4"/>
        <v>30</v>
      </c>
      <c r="K88" s="243">
        <f t="shared" si="4"/>
        <v>0</v>
      </c>
      <c r="L88" s="243">
        <f t="shared" si="4"/>
        <v>0</v>
      </c>
      <c r="M88" s="242">
        <f t="shared" si="4"/>
        <v>0</v>
      </c>
      <c r="N88" s="241">
        <f t="shared" si="4"/>
        <v>0</v>
      </c>
      <c r="O88" s="243">
        <f t="shared" si="4"/>
        <v>0</v>
      </c>
      <c r="P88" s="243">
        <f t="shared" si="4"/>
        <v>0</v>
      </c>
      <c r="Q88" s="242">
        <f t="shared" si="4"/>
        <v>0</v>
      </c>
      <c r="R88" s="241">
        <f t="shared" si="4"/>
        <v>0</v>
      </c>
      <c r="S88" s="243">
        <f t="shared" si="4"/>
        <v>0</v>
      </c>
      <c r="T88" s="243">
        <f t="shared" si="4"/>
        <v>0</v>
      </c>
      <c r="U88" s="242">
        <f t="shared" si="4"/>
        <v>0</v>
      </c>
      <c r="V88" s="241">
        <f t="shared" si="4"/>
        <v>20</v>
      </c>
      <c r="W88" s="243">
        <f t="shared" si="4"/>
        <v>40</v>
      </c>
      <c r="X88" s="243">
        <f t="shared" si="4"/>
        <v>0</v>
      </c>
      <c r="Y88" s="243">
        <f t="shared" si="4"/>
        <v>90</v>
      </c>
    </row>
    <row r="89" spans="1:25" ht="10.5" thickTop="1">
      <c r="A89" s="311" t="s">
        <v>200</v>
      </c>
      <c r="B89" s="312"/>
      <c r="C89" s="319"/>
      <c r="D89" s="314"/>
      <c r="E89" s="319">
        <f>SUM(E88)</f>
        <v>150</v>
      </c>
      <c r="F89" s="314"/>
      <c r="G89" s="319">
        <f aca="true" t="shared" si="5" ref="G89:M89">SUM(G88)</f>
        <v>20</v>
      </c>
      <c r="H89" s="316">
        <f t="shared" si="5"/>
        <v>0</v>
      </c>
      <c r="I89" s="316">
        <f t="shared" si="5"/>
        <v>100</v>
      </c>
      <c r="J89" s="316">
        <f t="shared" si="5"/>
        <v>30</v>
      </c>
      <c r="K89" s="316">
        <f t="shared" si="5"/>
        <v>0</v>
      </c>
      <c r="L89" s="316">
        <f t="shared" si="5"/>
        <v>0</v>
      </c>
      <c r="M89" s="314">
        <f t="shared" si="5"/>
        <v>0</v>
      </c>
      <c r="N89" s="414">
        <f>SUM(N88:O88)</f>
        <v>0</v>
      </c>
      <c r="O89" s="415"/>
      <c r="P89" s="416">
        <f>SUM(P88:Q88)</f>
        <v>0</v>
      </c>
      <c r="Q89" s="417"/>
      <c r="R89" s="414">
        <f>SUM(R88:S88)</f>
        <v>0</v>
      </c>
      <c r="S89" s="415"/>
      <c r="T89" s="416">
        <f>SUM(T88:U88)</f>
        <v>0</v>
      </c>
      <c r="U89" s="417"/>
      <c r="V89" s="414">
        <f>SUM(V88:W88)</f>
        <v>60</v>
      </c>
      <c r="W89" s="415"/>
      <c r="X89" s="416">
        <f>SUM(X88:Y88)</f>
        <v>90</v>
      </c>
      <c r="Y89" s="415"/>
    </row>
    <row r="90" spans="1:25" ht="10.5" thickBot="1">
      <c r="A90" s="320" t="s">
        <v>201</v>
      </c>
      <c r="B90" s="321"/>
      <c r="C90" s="324"/>
      <c r="D90" s="323"/>
      <c r="E90" s="324"/>
      <c r="F90" s="326">
        <f>SUM(F88)</f>
        <v>20</v>
      </c>
      <c r="G90" s="324"/>
      <c r="H90" s="325"/>
      <c r="I90" s="325"/>
      <c r="J90" s="325"/>
      <c r="K90" s="325"/>
      <c r="L90" s="325"/>
      <c r="M90" s="323"/>
      <c r="N90" s="418"/>
      <c r="O90" s="419"/>
      <c r="P90" s="420"/>
      <c r="Q90" s="421"/>
      <c r="R90" s="418"/>
      <c r="S90" s="419"/>
      <c r="T90" s="420"/>
      <c r="U90" s="421"/>
      <c r="V90" s="418">
        <f>SUM(F81:F83)</f>
        <v>8</v>
      </c>
      <c r="W90" s="419"/>
      <c r="X90" s="420">
        <f>SUM(F84:F87)</f>
        <v>12</v>
      </c>
      <c r="Y90" s="419"/>
    </row>
    <row r="91" spans="1:25" ht="15" customHeight="1" thickBot="1" thickTop="1">
      <c r="A91" s="329"/>
      <c r="B91" s="330"/>
      <c r="C91" s="330"/>
      <c r="D91" s="330"/>
      <c r="E91" s="331"/>
      <c r="F91" s="331"/>
      <c r="G91" s="332"/>
      <c r="H91" s="332"/>
      <c r="I91" s="332"/>
      <c r="J91" s="332"/>
      <c r="K91" s="332"/>
      <c r="L91" s="332"/>
      <c r="M91" s="332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</row>
    <row r="92" spans="1:25" ht="13.5" customHeight="1" thickTop="1">
      <c r="A92" s="311" t="s">
        <v>202</v>
      </c>
      <c r="B92" s="312"/>
      <c r="C92" s="319"/>
      <c r="D92" s="314"/>
      <c r="E92" s="319">
        <f>SUM(E74,E89)</f>
        <v>1710</v>
      </c>
      <c r="F92" s="314"/>
      <c r="G92" s="319">
        <f aca="true" t="shared" si="6" ref="G92:N92">SUM(G74,G89)</f>
        <v>450</v>
      </c>
      <c r="H92" s="316">
        <f t="shared" si="6"/>
        <v>20</v>
      </c>
      <c r="I92" s="316">
        <f t="shared" si="6"/>
        <v>570</v>
      </c>
      <c r="J92" s="316">
        <f t="shared" si="6"/>
        <v>70</v>
      </c>
      <c r="K92" s="346">
        <f t="shared" si="6"/>
        <v>60</v>
      </c>
      <c r="L92" s="316">
        <f t="shared" si="6"/>
        <v>60</v>
      </c>
      <c r="M92" s="314">
        <f t="shared" si="6"/>
        <v>480</v>
      </c>
      <c r="N92" s="414">
        <f t="shared" si="6"/>
        <v>315</v>
      </c>
      <c r="O92" s="415"/>
      <c r="P92" s="416">
        <f>SUM(P74,P89)</f>
        <v>295</v>
      </c>
      <c r="Q92" s="417"/>
      <c r="R92" s="414">
        <f>SUM(R74,R89)</f>
        <v>200</v>
      </c>
      <c r="S92" s="415"/>
      <c r="T92" s="416">
        <f>SUM(T74,T89)</f>
        <v>360</v>
      </c>
      <c r="U92" s="417"/>
      <c r="V92" s="414">
        <f>SUM(V74,V89)</f>
        <v>220</v>
      </c>
      <c r="W92" s="415"/>
      <c r="X92" s="416">
        <f>SUM(X74,X89)</f>
        <v>320</v>
      </c>
      <c r="Y92" s="415"/>
    </row>
    <row r="93" spans="1:25" ht="13.5" customHeight="1" thickBot="1">
      <c r="A93" s="320" t="s">
        <v>203</v>
      </c>
      <c r="B93" s="321"/>
      <c r="C93" s="324"/>
      <c r="D93" s="323"/>
      <c r="E93" s="324"/>
      <c r="F93" s="326">
        <f>SUM(F75,F90)</f>
        <v>180</v>
      </c>
      <c r="G93" s="324"/>
      <c r="H93" s="325"/>
      <c r="I93" s="325"/>
      <c r="J93" s="325"/>
      <c r="K93" s="325"/>
      <c r="L93" s="325"/>
      <c r="M93" s="323"/>
      <c r="N93" s="418">
        <f>SUM(N75,N90)</f>
        <v>30</v>
      </c>
      <c r="O93" s="419"/>
      <c r="P93" s="420">
        <f>SUM(P75,P90)</f>
        <v>30</v>
      </c>
      <c r="Q93" s="421"/>
      <c r="R93" s="418">
        <f>SUM(R75,R90)</f>
        <v>30</v>
      </c>
      <c r="S93" s="419"/>
      <c r="T93" s="420">
        <f>SUM(T75,T90)</f>
        <v>30</v>
      </c>
      <c r="U93" s="421"/>
      <c r="V93" s="418">
        <f>SUM(V75,V90)</f>
        <v>30</v>
      </c>
      <c r="W93" s="419"/>
      <c r="X93" s="420">
        <f>SUM(X75,X90)</f>
        <v>30</v>
      </c>
      <c r="Y93" s="419"/>
    </row>
    <row r="94" spans="1:25" ht="13.5" customHeight="1" thickTop="1">
      <c r="A94" s="311" t="s">
        <v>204</v>
      </c>
      <c r="B94" s="312"/>
      <c r="C94" s="313"/>
      <c r="D94" s="314"/>
      <c r="E94" s="315">
        <f>SUM(E66)</f>
        <v>480</v>
      </c>
      <c r="F94" s="317"/>
      <c r="G94" s="313"/>
      <c r="H94" s="316"/>
      <c r="I94" s="313"/>
      <c r="J94" s="316"/>
      <c r="K94" s="316"/>
      <c r="L94" s="313"/>
      <c r="M94" s="314"/>
      <c r="N94" s="414">
        <f>SUM(O34)</f>
        <v>45</v>
      </c>
      <c r="O94" s="415"/>
      <c r="P94" s="416">
        <f>SUM(Q66:Q68)</f>
        <v>160</v>
      </c>
      <c r="Q94" s="417"/>
      <c r="R94" s="414"/>
      <c r="S94" s="415"/>
      <c r="T94" s="416">
        <f>SUM(U66:U68)</f>
        <v>160</v>
      </c>
      <c r="U94" s="417"/>
      <c r="V94" s="318"/>
      <c r="W94" s="319"/>
      <c r="X94" s="416">
        <f>SUM(Y66:Y68)</f>
        <v>160</v>
      </c>
      <c r="Y94" s="415"/>
    </row>
    <row r="95" spans="1:25" ht="13.5" customHeight="1" thickBot="1">
      <c r="A95" s="320" t="s">
        <v>181</v>
      </c>
      <c r="B95" s="321"/>
      <c r="C95" s="322"/>
      <c r="D95" s="323"/>
      <c r="E95" s="324"/>
      <c r="F95" s="326">
        <f>SUM(F66:F68)</f>
        <v>18</v>
      </c>
      <c r="G95" s="322"/>
      <c r="H95" s="325"/>
      <c r="I95" s="322"/>
      <c r="J95" s="325"/>
      <c r="K95" s="325"/>
      <c r="L95" s="322"/>
      <c r="M95" s="323"/>
      <c r="N95" s="418">
        <f>SUM(F34)</f>
        <v>3</v>
      </c>
      <c r="O95" s="419"/>
      <c r="P95" s="420">
        <f>SUM(F66)</f>
        <v>6</v>
      </c>
      <c r="Q95" s="421"/>
      <c r="R95" s="327"/>
      <c r="S95" s="328"/>
      <c r="T95" s="420">
        <f>SUM(F67)</f>
        <v>6</v>
      </c>
      <c r="U95" s="421"/>
      <c r="V95" s="327"/>
      <c r="W95" s="328"/>
      <c r="X95" s="420">
        <f>SUM(F68)</f>
        <v>6</v>
      </c>
      <c r="Y95" s="419"/>
    </row>
    <row r="96" spans="1:25" ht="13.5" customHeight="1" thickTop="1">
      <c r="A96" s="311" t="s">
        <v>216</v>
      </c>
      <c r="B96" s="312"/>
      <c r="C96" s="313"/>
      <c r="D96" s="314"/>
      <c r="E96" s="315">
        <f>SUM(E73,E89)</f>
        <v>810</v>
      </c>
      <c r="F96" s="348"/>
      <c r="G96" s="313"/>
      <c r="H96" s="316"/>
      <c r="I96" s="313"/>
      <c r="J96" s="316"/>
      <c r="K96" s="316"/>
      <c r="L96" s="313"/>
      <c r="M96" s="314"/>
      <c r="N96" s="414">
        <f>SUM(N73,O73,N89)</f>
        <v>90</v>
      </c>
      <c r="O96" s="452"/>
      <c r="P96" s="416">
        <f>SUM(P73,Q73,P89)</f>
        <v>160</v>
      </c>
      <c r="Q96" s="453"/>
      <c r="R96" s="414">
        <f>SUM(R73,S73,R89)</f>
        <v>0</v>
      </c>
      <c r="S96" s="452"/>
      <c r="T96" s="416">
        <f>SUM(T73,U73,T89)</f>
        <v>160</v>
      </c>
      <c r="U96" s="453"/>
      <c r="V96" s="414">
        <f>SUM(V73,W73,V89)</f>
        <v>120</v>
      </c>
      <c r="W96" s="415"/>
      <c r="X96" s="416">
        <f>SUM(X73,Y73,X89)</f>
        <v>280</v>
      </c>
      <c r="Y96" s="415"/>
    </row>
    <row r="97" spans="1:25" ht="13.5" customHeight="1" thickBot="1">
      <c r="A97" s="320" t="s">
        <v>217</v>
      </c>
      <c r="B97" s="321"/>
      <c r="C97" s="322"/>
      <c r="D97" s="323"/>
      <c r="E97" s="324"/>
      <c r="F97" s="349">
        <f>SUM(F73,F90)</f>
        <v>56</v>
      </c>
      <c r="G97" s="322"/>
      <c r="H97" s="325"/>
      <c r="I97" s="322"/>
      <c r="J97" s="325"/>
      <c r="K97" s="325"/>
      <c r="L97" s="322"/>
      <c r="M97" s="323"/>
      <c r="N97" s="418">
        <f>SUM(F69:F71)</f>
        <v>4</v>
      </c>
      <c r="O97" s="455"/>
      <c r="P97" s="420">
        <f>SUM(F67)</f>
        <v>6</v>
      </c>
      <c r="Q97" s="454"/>
      <c r="R97" s="418"/>
      <c r="S97" s="455"/>
      <c r="T97" s="420">
        <f>SUM(F67)</f>
        <v>6</v>
      </c>
      <c r="U97" s="454"/>
      <c r="V97" s="418">
        <f>SUM(F64,F72,F81:F83)</f>
        <v>16</v>
      </c>
      <c r="W97" s="419"/>
      <c r="X97" s="420">
        <f>SUM(F65,F68,F84:F87)</f>
        <v>24</v>
      </c>
      <c r="Y97" s="419"/>
    </row>
    <row r="98" spans="1:25" ht="13.5" customHeight="1" thickBot="1" thickTop="1">
      <c r="A98" s="310" t="s">
        <v>98</v>
      </c>
      <c r="B98" s="303"/>
      <c r="C98" s="306"/>
      <c r="D98" s="304"/>
      <c r="E98" s="306"/>
      <c r="F98" s="304"/>
      <c r="G98" s="306"/>
      <c r="H98" s="305"/>
      <c r="I98" s="306"/>
      <c r="J98" s="305"/>
      <c r="K98" s="305"/>
      <c r="L98" s="306"/>
      <c r="M98" s="304"/>
      <c r="N98" s="447">
        <v>2</v>
      </c>
      <c r="O98" s="448"/>
      <c r="P98" s="449">
        <v>2</v>
      </c>
      <c r="Q98" s="450"/>
      <c r="R98" s="447">
        <v>1</v>
      </c>
      <c r="S98" s="448"/>
      <c r="T98" s="449"/>
      <c r="U98" s="451"/>
      <c r="V98" s="447"/>
      <c r="W98" s="448"/>
      <c r="X98" s="449"/>
      <c r="Y98" s="448"/>
    </row>
    <row r="99" spans="1:25" ht="10.5" thickTop="1">
      <c r="A99" s="22"/>
      <c r="B99" s="2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169"/>
    </row>
    <row r="100" spans="1:25" ht="9.75">
      <c r="A100" s="22"/>
      <c r="B100" s="2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169"/>
    </row>
    <row r="101" spans="1:25" ht="9.75">
      <c r="A101" s="360" t="s">
        <v>198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</row>
    <row r="102" spans="1:25" ht="9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</row>
    <row r="103" spans="1:25" ht="24" customHeight="1">
      <c r="A103" s="427" t="s">
        <v>212</v>
      </c>
      <c r="B103" s="430" t="s">
        <v>24</v>
      </c>
      <c r="C103" s="432" t="s">
        <v>0</v>
      </c>
      <c r="D103" s="433"/>
      <c r="E103" s="436" t="s">
        <v>18</v>
      </c>
      <c r="F103" s="441" t="s">
        <v>1</v>
      </c>
      <c r="G103" s="424" t="s">
        <v>2</v>
      </c>
      <c r="H103" s="423"/>
      <c r="I103" s="423"/>
      <c r="J103" s="423"/>
      <c r="K103" s="423"/>
      <c r="L103" s="423"/>
      <c r="M103" s="439"/>
      <c r="N103" s="432" t="s">
        <v>228</v>
      </c>
      <c r="O103" s="438"/>
      <c r="P103" s="438"/>
      <c r="Q103" s="433"/>
      <c r="R103" s="432" t="s">
        <v>229</v>
      </c>
      <c r="S103" s="438"/>
      <c r="T103" s="438"/>
      <c r="U103" s="433"/>
      <c r="V103" s="432" t="s">
        <v>230</v>
      </c>
      <c r="W103" s="438"/>
      <c r="X103" s="438"/>
      <c r="Y103" s="438"/>
    </row>
    <row r="104" spans="1:25" ht="12" customHeight="1">
      <c r="A104" s="428"/>
      <c r="B104" s="430"/>
      <c r="C104" s="432" t="s">
        <v>11</v>
      </c>
      <c r="D104" s="433" t="s">
        <v>10</v>
      </c>
      <c r="E104" s="436"/>
      <c r="F104" s="441"/>
      <c r="G104" s="424" t="s">
        <v>3</v>
      </c>
      <c r="H104" s="423" t="s">
        <v>4</v>
      </c>
      <c r="I104" s="423" t="s">
        <v>5</v>
      </c>
      <c r="J104" s="423"/>
      <c r="K104" s="423" t="s">
        <v>7</v>
      </c>
      <c r="L104" s="423" t="s">
        <v>8</v>
      </c>
      <c r="M104" s="439" t="s">
        <v>9</v>
      </c>
      <c r="N104" s="424" t="s">
        <v>12</v>
      </c>
      <c r="O104" s="423"/>
      <c r="P104" s="423" t="s">
        <v>13</v>
      </c>
      <c r="Q104" s="439"/>
      <c r="R104" s="424" t="s">
        <v>14</v>
      </c>
      <c r="S104" s="423"/>
      <c r="T104" s="423" t="s">
        <v>15</v>
      </c>
      <c r="U104" s="439"/>
      <c r="V104" s="424" t="s">
        <v>16</v>
      </c>
      <c r="W104" s="423"/>
      <c r="X104" s="423" t="s">
        <v>17</v>
      </c>
      <c r="Y104" s="423"/>
    </row>
    <row r="105" spans="1:25" ht="12" customHeight="1" thickBot="1">
      <c r="A105" s="429"/>
      <c r="B105" s="431"/>
      <c r="C105" s="434"/>
      <c r="D105" s="435"/>
      <c r="E105" s="437"/>
      <c r="F105" s="442"/>
      <c r="G105" s="425"/>
      <c r="H105" s="426"/>
      <c r="I105" s="343" t="s">
        <v>6</v>
      </c>
      <c r="J105" s="343" t="s">
        <v>3</v>
      </c>
      <c r="K105" s="426"/>
      <c r="L105" s="426"/>
      <c r="M105" s="440"/>
      <c r="N105" s="344" t="s">
        <v>19</v>
      </c>
      <c r="O105" s="343" t="s">
        <v>5</v>
      </c>
      <c r="P105" s="343" t="s">
        <v>19</v>
      </c>
      <c r="Q105" s="345" t="s">
        <v>5</v>
      </c>
      <c r="R105" s="344" t="s">
        <v>19</v>
      </c>
      <c r="S105" s="343" t="s">
        <v>5</v>
      </c>
      <c r="T105" s="343" t="s">
        <v>19</v>
      </c>
      <c r="U105" s="345" t="s">
        <v>5</v>
      </c>
      <c r="V105" s="344" t="s">
        <v>19</v>
      </c>
      <c r="W105" s="343" t="s">
        <v>5</v>
      </c>
      <c r="X105" s="343" t="s">
        <v>19</v>
      </c>
      <c r="Y105" s="343" t="s">
        <v>5</v>
      </c>
    </row>
    <row r="106" spans="1:25" ht="12" customHeight="1" thickTop="1">
      <c r="A106" s="354" t="s">
        <v>183</v>
      </c>
      <c r="B106" s="70"/>
      <c r="C106" s="251" t="s">
        <v>27</v>
      </c>
      <c r="D106" s="70"/>
      <c r="E106" s="251">
        <v>15</v>
      </c>
      <c r="F106" s="70">
        <v>2</v>
      </c>
      <c r="G106" s="251">
        <v>15</v>
      </c>
      <c r="H106" s="252"/>
      <c r="I106" s="292"/>
      <c r="J106" s="253"/>
      <c r="K106" s="229"/>
      <c r="L106" s="229"/>
      <c r="M106" s="226"/>
      <c r="N106" s="218"/>
      <c r="O106" s="253"/>
      <c r="P106" s="253"/>
      <c r="Q106" s="70"/>
      <c r="R106" s="251"/>
      <c r="S106" s="254"/>
      <c r="T106" s="292"/>
      <c r="U106" s="70"/>
      <c r="V106" s="251">
        <v>15</v>
      </c>
      <c r="W106" s="254"/>
      <c r="X106" s="254"/>
      <c r="Y106" s="254"/>
    </row>
    <row r="107" spans="1:25" ht="12" customHeight="1">
      <c r="A107" s="354" t="s">
        <v>188</v>
      </c>
      <c r="B107" s="70"/>
      <c r="C107" s="251" t="s">
        <v>27</v>
      </c>
      <c r="D107" s="70"/>
      <c r="E107" s="251">
        <v>15</v>
      </c>
      <c r="F107" s="70">
        <v>2</v>
      </c>
      <c r="G107" s="251"/>
      <c r="H107" s="252"/>
      <c r="I107" s="254">
        <v>15</v>
      </c>
      <c r="J107" s="253"/>
      <c r="K107" s="229"/>
      <c r="L107" s="229"/>
      <c r="M107" s="226"/>
      <c r="N107" s="218"/>
      <c r="O107" s="253"/>
      <c r="P107" s="253"/>
      <c r="Q107" s="217"/>
      <c r="R107" s="251"/>
      <c r="S107" s="254"/>
      <c r="T107" s="253"/>
      <c r="U107" s="70"/>
      <c r="V107" s="251"/>
      <c r="W107" s="254">
        <v>15</v>
      </c>
      <c r="X107" s="254"/>
      <c r="Y107" s="254"/>
    </row>
    <row r="108" spans="1:25" ht="12" customHeight="1">
      <c r="A108" s="356" t="s">
        <v>184</v>
      </c>
      <c r="B108" s="70"/>
      <c r="C108" s="251"/>
      <c r="D108" s="70" t="s">
        <v>27</v>
      </c>
      <c r="E108" s="251">
        <v>15</v>
      </c>
      <c r="F108" s="70">
        <v>2</v>
      </c>
      <c r="G108" s="251"/>
      <c r="H108" s="252"/>
      <c r="I108" s="254">
        <v>15</v>
      </c>
      <c r="J108" s="253"/>
      <c r="K108" s="229"/>
      <c r="L108" s="229"/>
      <c r="M108" s="226"/>
      <c r="N108" s="218"/>
      <c r="O108" s="253"/>
      <c r="P108" s="253"/>
      <c r="Q108" s="217"/>
      <c r="R108" s="251"/>
      <c r="S108" s="254"/>
      <c r="T108" s="254"/>
      <c r="U108" s="70"/>
      <c r="V108" s="251"/>
      <c r="W108" s="254">
        <v>15</v>
      </c>
      <c r="X108" s="254"/>
      <c r="Y108" s="254"/>
    </row>
    <row r="109" spans="1:25" ht="12" customHeight="1">
      <c r="A109" s="354" t="s">
        <v>192</v>
      </c>
      <c r="B109" s="70"/>
      <c r="C109" s="251"/>
      <c r="D109" s="70" t="s">
        <v>27</v>
      </c>
      <c r="E109" s="251">
        <v>15</v>
      </c>
      <c r="F109" s="70">
        <v>2</v>
      </c>
      <c r="G109" s="251"/>
      <c r="H109" s="252"/>
      <c r="I109" s="254">
        <v>15</v>
      </c>
      <c r="J109" s="253"/>
      <c r="K109" s="229"/>
      <c r="L109" s="229"/>
      <c r="M109" s="226"/>
      <c r="N109" s="218"/>
      <c r="O109" s="253"/>
      <c r="P109" s="253"/>
      <c r="Q109" s="217"/>
      <c r="R109" s="251"/>
      <c r="S109" s="254"/>
      <c r="T109" s="253"/>
      <c r="U109" s="70"/>
      <c r="V109" s="251"/>
      <c r="W109" s="254">
        <v>15</v>
      </c>
      <c r="X109" s="254"/>
      <c r="Y109" s="254"/>
    </row>
    <row r="110" spans="1:25" ht="12" customHeight="1">
      <c r="A110" s="354" t="s">
        <v>185</v>
      </c>
      <c r="B110" s="70"/>
      <c r="C110" s="251" t="s">
        <v>27</v>
      </c>
      <c r="D110" s="70"/>
      <c r="E110" s="251">
        <v>15</v>
      </c>
      <c r="F110" s="70">
        <v>2</v>
      </c>
      <c r="G110" s="251"/>
      <c r="H110" s="252"/>
      <c r="I110" s="254">
        <v>15</v>
      </c>
      <c r="J110" s="253"/>
      <c r="K110" s="229"/>
      <c r="L110" s="229"/>
      <c r="M110" s="226"/>
      <c r="N110" s="218"/>
      <c r="O110" s="253"/>
      <c r="P110" s="253"/>
      <c r="Q110" s="217"/>
      <c r="R110" s="251"/>
      <c r="S110" s="254"/>
      <c r="T110" s="254"/>
      <c r="U110" s="70"/>
      <c r="V110" s="251"/>
      <c r="W110" s="254"/>
      <c r="X110" s="254"/>
      <c r="Y110" s="254">
        <v>15</v>
      </c>
    </row>
    <row r="111" spans="1:25" ht="12" customHeight="1">
      <c r="A111" s="354" t="s">
        <v>186</v>
      </c>
      <c r="B111" s="70"/>
      <c r="C111" s="251"/>
      <c r="D111" s="70" t="s">
        <v>27</v>
      </c>
      <c r="E111" s="251">
        <v>15</v>
      </c>
      <c r="F111" s="70">
        <v>2</v>
      </c>
      <c r="G111" s="251"/>
      <c r="H111" s="252"/>
      <c r="I111" s="254">
        <v>15</v>
      </c>
      <c r="J111" s="253"/>
      <c r="K111" s="229"/>
      <c r="L111" s="229"/>
      <c r="M111" s="226"/>
      <c r="N111" s="218"/>
      <c r="O111" s="253"/>
      <c r="P111" s="253"/>
      <c r="Q111" s="217"/>
      <c r="R111" s="251"/>
      <c r="S111" s="254"/>
      <c r="T111" s="254"/>
      <c r="U111" s="70"/>
      <c r="V111" s="251"/>
      <c r="W111" s="254"/>
      <c r="X111" s="254"/>
      <c r="Y111" s="254">
        <v>15</v>
      </c>
    </row>
    <row r="112" spans="1:25" ht="12" customHeight="1">
      <c r="A112" s="356" t="s">
        <v>189</v>
      </c>
      <c r="B112" s="70"/>
      <c r="C112" s="251" t="s">
        <v>27</v>
      </c>
      <c r="D112" s="70"/>
      <c r="E112" s="251">
        <v>15</v>
      </c>
      <c r="F112" s="70">
        <v>2</v>
      </c>
      <c r="G112" s="251"/>
      <c r="H112" s="252"/>
      <c r="I112" s="254">
        <v>15</v>
      </c>
      <c r="J112" s="253"/>
      <c r="K112" s="229"/>
      <c r="L112" s="229"/>
      <c r="M112" s="226"/>
      <c r="N112" s="218"/>
      <c r="O112" s="253"/>
      <c r="P112" s="253"/>
      <c r="Q112" s="217"/>
      <c r="R112" s="251"/>
      <c r="S112" s="254"/>
      <c r="T112" s="253"/>
      <c r="U112" s="70"/>
      <c r="V112" s="251"/>
      <c r="W112" s="254"/>
      <c r="X112" s="254"/>
      <c r="Y112" s="254">
        <v>15</v>
      </c>
    </row>
    <row r="113" spans="1:25" ht="12" customHeight="1">
      <c r="A113" s="354" t="s">
        <v>187</v>
      </c>
      <c r="B113" s="70"/>
      <c r="C113" s="251"/>
      <c r="D113" s="70" t="s">
        <v>27</v>
      </c>
      <c r="E113" s="251">
        <v>15</v>
      </c>
      <c r="F113" s="70">
        <v>3</v>
      </c>
      <c r="G113" s="251"/>
      <c r="H113" s="252"/>
      <c r="I113" s="254">
        <v>15</v>
      </c>
      <c r="J113" s="253"/>
      <c r="K113" s="229"/>
      <c r="L113" s="229"/>
      <c r="M113" s="226"/>
      <c r="N113" s="218"/>
      <c r="O113" s="253"/>
      <c r="P113" s="253"/>
      <c r="Q113" s="217"/>
      <c r="R113" s="251"/>
      <c r="S113" s="254"/>
      <c r="T113" s="254"/>
      <c r="U113" s="70"/>
      <c r="V113" s="251"/>
      <c r="W113" s="254"/>
      <c r="X113" s="254"/>
      <c r="Y113" s="254">
        <v>15</v>
      </c>
    </row>
    <row r="114" spans="1:25" ht="12" customHeight="1">
      <c r="A114" s="354" t="s">
        <v>190</v>
      </c>
      <c r="B114" s="70"/>
      <c r="C114" s="251"/>
      <c r="D114" s="70" t="s">
        <v>27</v>
      </c>
      <c r="E114" s="251">
        <v>15</v>
      </c>
      <c r="F114" s="70">
        <v>1</v>
      </c>
      <c r="G114" s="251"/>
      <c r="H114" s="252"/>
      <c r="I114" s="254"/>
      <c r="J114" s="254">
        <v>15</v>
      </c>
      <c r="K114" s="229"/>
      <c r="L114" s="229"/>
      <c r="M114" s="226"/>
      <c r="N114" s="218"/>
      <c r="O114" s="253"/>
      <c r="P114" s="253"/>
      <c r="Q114" s="217"/>
      <c r="R114" s="251"/>
      <c r="S114" s="254"/>
      <c r="T114" s="253"/>
      <c r="U114" s="70"/>
      <c r="V114" s="251"/>
      <c r="W114" s="254"/>
      <c r="X114" s="254"/>
      <c r="Y114" s="254">
        <v>15</v>
      </c>
    </row>
    <row r="115" spans="1:25" ht="12" customHeight="1" thickBot="1">
      <c r="A115" s="354" t="s">
        <v>191</v>
      </c>
      <c r="B115" s="70"/>
      <c r="C115" s="251"/>
      <c r="D115" s="70" t="s">
        <v>27</v>
      </c>
      <c r="E115" s="251">
        <v>15</v>
      </c>
      <c r="F115" s="70">
        <v>2</v>
      </c>
      <c r="G115" s="251"/>
      <c r="H115" s="252"/>
      <c r="I115" s="254">
        <v>15</v>
      </c>
      <c r="J115" s="253"/>
      <c r="K115" s="229"/>
      <c r="L115" s="229"/>
      <c r="M115" s="226"/>
      <c r="N115" s="218"/>
      <c r="O115" s="253"/>
      <c r="P115" s="253"/>
      <c r="Q115" s="217"/>
      <c r="R115" s="251"/>
      <c r="S115" s="254"/>
      <c r="T115" s="253"/>
      <c r="U115" s="70"/>
      <c r="V115" s="251"/>
      <c r="W115" s="254"/>
      <c r="X115" s="254"/>
      <c r="Y115" s="254">
        <v>15</v>
      </c>
    </row>
    <row r="116" spans="1:25" ht="12" customHeight="1" thickBot="1" thickTop="1">
      <c r="A116" s="333"/>
      <c r="B116" s="59"/>
      <c r="C116" s="220" t="s">
        <v>99</v>
      </c>
      <c r="D116" s="59" t="s">
        <v>193</v>
      </c>
      <c r="E116" s="51">
        <f aca="true" t="shared" si="7" ref="E116:Y116">SUM(E106:E115)</f>
        <v>150</v>
      </c>
      <c r="F116" s="52">
        <f t="shared" si="7"/>
        <v>20</v>
      </c>
      <c r="G116" s="241">
        <f t="shared" si="7"/>
        <v>15</v>
      </c>
      <c r="H116" s="243">
        <f t="shared" si="7"/>
        <v>0</v>
      </c>
      <c r="I116" s="243">
        <f t="shared" si="7"/>
        <v>120</v>
      </c>
      <c r="J116" s="243">
        <f t="shared" si="7"/>
        <v>15</v>
      </c>
      <c r="K116" s="243">
        <f t="shared" si="7"/>
        <v>0</v>
      </c>
      <c r="L116" s="243">
        <f t="shared" si="7"/>
        <v>0</v>
      </c>
      <c r="M116" s="242">
        <f t="shared" si="7"/>
        <v>0</v>
      </c>
      <c r="N116" s="248">
        <f t="shared" si="7"/>
        <v>0</v>
      </c>
      <c r="O116" s="250">
        <f t="shared" si="7"/>
        <v>0</v>
      </c>
      <c r="P116" s="250">
        <f t="shared" si="7"/>
        <v>0</v>
      </c>
      <c r="Q116" s="246">
        <f t="shared" si="7"/>
        <v>0</v>
      </c>
      <c r="R116" s="248">
        <f t="shared" si="7"/>
        <v>0</v>
      </c>
      <c r="S116" s="250">
        <f t="shared" si="7"/>
        <v>0</v>
      </c>
      <c r="T116" s="250">
        <f t="shared" si="7"/>
        <v>0</v>
      </c>
      <c r="U116" s="246">
        <f t="shared" si="7"/>
        <v>0</v>
      </c>
      <c r="V116" s="250">
        <f t="shared" si="7"/>
        <v>15</v>
      </c>
      <c r="W116" s="250">
        <f t="shared" si="7"/>
        <v>45</v>
      </c>
      <c r="X116" s="250">
        <f t="shared" si="7"/>
        <v>0</v>
      </c>
      <c r="Y116" s="250">
        <f t="shared" si="7"/>
        <v>90</v>
      </c>
    </row>
    <row r="117" spans="1:25" ht="10.5" thickTop="1">
      <c r="A117" s="311" t="s">
        <v>207</v>
      </c>
      <c r="B117" s="312"/>
      <c r="C117" s="337"/>
      <c r="D117" s="314"/>
      <c r="E117" s="337">
        <f>SUM(E116)</f>
        <v>150</v>
      </c>
      <c r="F117" s="314"/>
      <c r="G117" s="337">
        <f aca="true" t="shared" si="8" ref="G117:M117">SUM(G116)</f>
        <v>15</v>
      </c>
      <c r="H117" s="316">
        <f t="shared" si="8"/>
        <v>0</v>
      </c>
      <c r="I117" s="316">
        <f t="shared" si="8"/>
        <v>120</v>
      </c>
      <c r="J117" s="316">
        <f t="shared" si="8"/>
        <v>15</v>
      </c>
      <c r="K117" s="316">
        <f t="shared" si="8"/>
        <v>0</v>
      </c>
      <c r="L117" s="316">
        <f t="shared" si="8"/>
        <v>0</v>
      </c>
      <c r="M117" s="314">
        <f t="shared" si="8"/>
        <v>0</v>
      </c>
      <c r="N117" s="414">
        <f>SUM(N116:O116)</f>
        <v>0</v>
      </c>
      <c r="O117" s="415"/>
      <c r="P117" s="416">
        <f>SUM(P116,Q116)</f>
        <v>0</v>
      </c>
      <c r="Q117" s="417"/>
      <c r="R117" s="414">
        <f>SUM(R116,S116)</f>
        <v>0</v>
      </c>
      <c r="S117" s="415"/>
      <c r="T117" s="416">
        <f>SUM(T116,U116)</f>
        <v>0</v>
      </c>
      <c r="U117" s="417"/>
      <c r="V117" s="414">
        <f>SUM(V116:W116)</f>
        <v>60</v>
      </c>
      <c r="W117" s="415"/>
      <c r="X117" s="416">
        <f>SUM(X116:Y116)</f>
        <v>90</v>
      </c>
      <c r="Y117" s="415"/>
    </row>
    <row r="118" spans="1:25" ht="10.5" thickBot="1">
      <c r="A118" s="320" t="s">
        <v>208</v>
      </c>
      <c r="B118" s="321"/>
      <c r="C118" s="324"/>
      <c r="D118" s="323"/>
      <c r="E118" s="324"/>
      <c r="F118" s="340">
        <f>SUM(F116)</f>
        <v>20</v>
      </c>
      <c r="G118" s="324"/>
      <c r="H118" s="325"/>
      <c r="I118" s="325"/>
      <c r="J118" s="325"/>
      <c r="K118" s="325"/>
      <c r="L118" s="325"/>
      <c r="M118" s="323"/>
      <c r="N118" s="418"/>
      <c r="O118" s="419"/>
      <c r="P118" s="420"/>
      <c r="Q118" s="421"/>
      <c r="R118" s="418"/>
      <c r="S118" s="419"/>
      <c r="T118" s="420"/>
      <c r="U118" s="421"/>
      <c r="V118" s="418">
        <f>SUM(F106:F109)</f>
        <v>8</v>
      </c>
      <c r="W118" s="419"/>
      <c r="X118" s="420">
        <f>SUM(F110:F115)</f>
        <v>12</v>
      </c>
      <c r="Y118" s="419"/>
    </row>
    <row r="119" spans="1:25" ht="11.25" thickBot="1" thickTop="1">
      <c r="A119" s="329"/>
      <c r="B119" s="330"/>
      <c r="C119" s="330"/>
      <c r="D119" s="330"/>
      <c r="E119" s="331"/>
      <c r="F119" s="331"/>
      <c r="G119" s="332"/>
      <c r="H119" s="332"/>
      <c r="I119" s="332"/>
      <c r="J119" s="332"/>
      <c r="K119" s="332"/>
      <c r="L119" s="332"/>
      <c r="M119" s="332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</row>
    <row r="120" spans="1:25" ht="10.5" thickTop="1">
      <c r="A120" s="311" t="s">
        <v>202</v>
      </c>
      <c r="B120" s="312"/>
      <c r="C120" s="337"/>
      <c r="D120" s="314"/>
      <c r="E120" s="337">
        <f>SUM(E74,E117)</f>
        <v>1710</v>
      </c>
      <c r="F120" s="314"/>
      <c r="G120" s="337">
        <f aca="true" t="shared" si="9" ref="G120:N120">SUM(G74,G117)</f>
        <v>445</v>
      </c>
      <c r="H120" s="316">
        <f t="shared" si="9"/>
        <v>20</v>
      </c>
      <c r="I120" s="316">
        <f t="shared" si="9"/>
        <v>590</v>
      </c>
      <c r="J120" s="316">
        <f t="shared" si="9"/>
        <v>55</v>
      </c>
      <c r="K120" s="316">
        <f t="shared" si="9"/>
        <v>60</v>
      </c>
      <c r="L120" s="316">
        <f t="shared" si="9"/>
        <v>60</v>
      </c>
      <c r="M120" s="314">
        <f t="shared" si="9"/>
        <v>480</v>
      </c>
      <c r="N120" s="414">
        <f t="shared" si="9"/>
        <v>315</v>
      </c>
      <c r="O120" s="415"/>
      <c r="P120" s="416">
        <f>SUM(P74,P117)</f>
        <v>295</v>
      </c>
      <c r="Q120" s="417"/>
      <c r="R120" s="414">
        <f>SUM(R74,R117)</f>
        <v>200</v>
      </c>
      <c r="S120" s="415"/>
      <c r="T120" s="416">
        <f>SUM(T74,T117)</f>
        <v>360</v>
      </c>
      <c r="U120" s="417"/>
      <c r="V120" s="414">
        <f>SUM(V74,V117)</f>
        <v>220</v>
      </c>
      <c r="W120" s="415"/>
      <c r="X120" s="416">
        <f>SUM(X74,X117)</f>
        <v>320</v>
      </c>
      <c r="Y120" s="415"/>
    </row>
    <row r="121" spans="1:25" ht="10.5" thickBot="1">
      <c r="A121" s="320" t="s">
        <v>203</v>
      </c>
      <c r="B121" s="321"/>
      <c r="C121" s="324"/>
      <c r="D121" s="323"/>
      <c r="E121" s="324"/>
      <c r="F121" s="340">
        <f>SUM(F75,F118)</f>
        <v>180</v>
      </c>
      <c r="G121" s="324"/>
      <c r="H121" s="325"/>
      <c r="I121" s="325"/>
      <c r="J121" s="325"/>
      <c r="K121" s="325"/>
      <c r="L121" s="325"/>
      <c r="M121" s="323"/>
      <c r="N121" s="418">
        <f>SUM(N75,N118)</f>
        <v>30</v>
      </c>
      <c r="O121" s="419"/>
      <c r="P121" s="420">
        <f>SUM(P75,P118)</f>
        <v>30</v>
      </c>
      <c r="Q121" s="421"/>
      <c r="R121" s="418">
        <f>SUM(R75,R118)</f>
        <v>30</v>
      </c>
      <c r="S121" s="419"/>
      <c r="T121" s="420">
        <f>SUM(T75,T118)</f>
        <v>30</v>
      </c>
      <c r="U121" s="421"/>
      <c r="V121" s="418">
        <f>SUM(V75,V118)</f>
        <v>30</v>
      </c>
      <c r="W121" s="419"/>
      <c r="X121" s="420">
        <f>SUM(X75,X118)</f>
        <v>30</v>
      </c>
      <c r="Y121" s="419"/>
    </row>
    <row r="122" spans="1:25" ht="10.5" thickTop="1">
      <c r="A122" s="311" t="s">
        <v>204</v>
      </c>
      <c r="B122" s="312"/>
      <c r="C122" s="313"/>
      <c r="D122" s="314"/>
      <c r="E122" s="315">
        <f>SUM(E63,E94)</f>
        <v>480</v>
      </c>
      <c r="F122" s="338"/>
      <c r="G122" s="313"/>
      <c r="H122" s="316"/>
      <c r="I122" s="313"/>
      <c r="J122" s="316"/>
      <c r="K122" s="316"/>
      <c r="L122" s="313"/>
      <c r="M122" s="314"/>
      <c r="N122" s="414">
        <f>SUM(O34)</f>
        <v>45</v>
      </c>
      <c r="O122" s="415"/>
      <c r="P122" s="416">
        <f>SUM(Q66:Q68)</f>
        <v>160</v>
      </c>
      <c r="Q122" s="417"/>
      <c r="R122" s="414"/>
      <c r="S122" s="415"/>
      <c r="T122" s="416">
        <f>SUM(U66:U68)</f>
        <v>160</v>
      </c>
      <c r="U122" s="417"/>
      <c r="V122" s="336"/>
      <c r="W122" s="337"/>
      <c r="X122" s="416">
        <f>SUM(Y66:Y68)</f>
        <v>160</v>
      </c>
      <c r="Y122" s="415"/>
    </row>
    <row r="123" spans="1:25" ht="10.5" thickBot="1">
      <c r="A123" s="320" t="s">
        <v>181</v>
      </c>
      <c r="B123" s="321"/>
      <c r="C123" s="322"/>
      <c r="D123" s="323"/>
      <c r="E123" s="324"/>
      <c r="F123" s="340">
        <f>SUM(F34,F66:F68)</f>
        <v>21</v>
      </c>
      <c r="G123" s="322"/>
      <c r="H123" s="325"/>
      <c r="I123" s="322"/>
      <c r="J123" s="325"/>
      <c r="K123" s="325"/>
      <c r="L123" s="322"/>
      <c r="M123" s="323"/>
      <c r="N123" s="418">
        <f>SUM(F34)</f>
        <v>3</v>
      </c>
      <c r="O123" s="419"/>
      <c r="P123" s="420">
        <f>SUM(F66)</f>
        <v>6</v>
      </c>
      <c r="Q123" s="421"/>
      <c r="R123" s="334"/>
      <c r="S123" s="335"/>
      <c r="T123" s="420">
        <f>SUM(F67)</f>
        <v>6</v>
      </c>
      <c r="U123" s="421"/>
      <c r="V123" s="334"/>
      <c r="W123" s="335"/>
      <c r="X123" s="420">
        <f>SUM(F68)</f>
        <v>6</v>
      </c>
      <c r="Y123" s="419"/>
    </row>
    <row r="124" spans="1:25" ht="12.75" thickTop="1">
      <c r="A124" s="311" t="s">
        <v>216</v>
      </c>
      <c r="B124" s="312"/>
      <c r="C124" s="313"/>
      <c r="D124" s="314"/>
      <c r="E124" s="315">
        <f>SUM(E73,E117)</f>
        <v>810</v>
      </c>
      <c r="F124" s="348"/>
      <c r="G124" s="313"/>
      <c r="H124" s="316"/>
      <c r="I124" s="313"/>
      <c r="J124" s="316"/>
      <c r="K124" s="316"/>
      <c r="L124" s="313"/>
      <c r="M124" s="314"/>
      <c r="N124" s="414">
        <f>SUM(N73:O73)</f>
        <v>90</v>
      </c>
      <c r="O124" s="452"/>
      <c r="P124" s="416">
        <f>SUM(P73:Q73)</f>
        <v>160</v>
      </c>
      <c r="Q124" s="453"/>
      <c r="R124" s="414">
        <f>SUM(R73,S73)</f>
        <v>0</v>
      </c>
      <c r="S124" s="452"/>
      <c r="T124" s="416">
        <f>SUM(T73,U73)</f>
        <v>160</v>
      </c>
      <c r="U124" s="453"/>
      <c r="V124" s="414">
        <f>SUM(V73:W73,V116,W116)</f>
        <v>120</v>
      </c>
      <c r="W124" s="415"/>
      <c r="X124" s="416">
        <f>SUM(X73,Y73,X116:Y116)</f>
        <v>280</v>
      </c>
      <c r="Y124" s="415"/>
    </row>
    <row r="125" spans="1:25" ht="12.75" thickBot="1">
      <c r="A125" s="320" t="s">
        <v>217</v>
      </c>
      <c r="B125" s="321"/>
      <c r="C125" s="322"/>
      <c r="D125" s="323"/>
      <c r="E125" s="324"/>
      <c r="F125" s="349">
        <f>SUM(F73,F118)</f>
        <v>56</v>
      </c>
      <c r="G125" s="322"/>
      <c r="H125" s="325"/>
      <c r="I125" s="322"/>
      <c r="J125" s="325"/>
      <c r="K125" s="325"/>
      <c r="L125" s="322"/>
      <c r="M125" s="323"/>
      <c r="N125" s="418">
        <f>SUM(F69:F71)</f>
        <v>4</v>
      </c>
      <c r="O125" s="455"/>
      <c r="P125" s="420">
        <f>SUM(F66)</f>
        <v>6</v>
      </c>
      <c r="Q125" s="454"/>
      <c r="R125" s="418"/>
      <c r="S125" s="455"/>
      <c r="T125" s="420">
        <f>SUM(F67)</f>
        <v>6</v>
      </c>
      <c r="U125" s="454"/>
      <c r="V125" s="418">
        <f>SUM(F64,F72,F106:F109)</f>
        <v>16</v>
      </c>
      <c r="W125" s="419"/>
      <c r="X125" s="420">
        <f>SUM(F65,F68,F110:F115)</f>
        <v>24</v>
      </c>
      <c r="Y125" s="419"/>
    </row>
    <row r="126" spans="1:25" ht="11.25" thickBot="1" thickTop="1">
      <c r="A126" s="310" t="s">
        <v>98</v>
      </c>
      <c r="B126" s="303"/>
      <c r="C126" s="339"/>
      <c r="D126" s="304"/>
      <c r="E126" s="339"/>
      <c r="F126" s="304"/>
      <c r="G126" s="339"/>
      <c r="H126" s="305"/>
      <c r="I126" s="339"/>
      <c r="J126" s="305"/>
      <c r="K126" s="305"/>
      <c r="L126" s="339"/>
      <c r="M126" s="304"/>
      <c r="N126" s="447">
        <v>2</v>
      </c>
      <c r="O126" s="448"/>
      <c r="P126" s="449">
        <v>2</v>
      </c>
      <c r="Q126" s="450"/>
      <c r="R126" s="447">
        <v>1</v>
      </c>
      <c r="S126" s="448"/>
      <c r="T126" s="449"/>
      <c r="U126" s="451"/>
      <c r="V126" s="447"/>
      <c r="W126" s="448"/>
      <c r="X126" s="449"/>
      <c r="Y126" s="448"/>
    </row>
    <row r="127" spans="1:25" ht="10.5" thickTop="1">
      <c r="A127" s="22"/>
      <c r="B127" s="2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169"/>
    </row>
    <row r="128" spans="1:25" ht="9.75">
      <c r="A128" s="360" t="s">
        <v>218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</row>
    <row r="129" spans="1:25" ht="10.5">
      <c r="A129" s="358" t="s">
        <v>221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</row>
    <row r="130" spans="1:25" ht="13.5" customHeight="1">
      <c r="A130" s="360" t="s">
        <v>222</v>
      </c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</row>
    <row r="131" spans="1:25" ht="13.5" customHeight="1">
      <c r="A131" s="360" t="s">
        <v>223</v>
      </c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</row>
    <row r="132" spans="1:25" ht="12.75" customHeight="1">
      <c r="A132" s="360" t="s">
        <v>224</v>
      </c>
      <c r="B132" s="360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</row>
    <row r="133" ht="9.75">
      <c r="A133" s="357"/>
    </row>
    <row r="134" ht="9.75">
      <c r="A134" s="350"/>
    </row>
    <row r="148" spans="1:25" ht="11.25">
      <c r="A148" s="446"/>
      <c r="B148" s="446"/>
      <c r="C148" s="446"/>
      <c r="D148" s="446"/>
      <c r="E148" s="446"/>
      <c r="F148" s="446"/>
      <c r="G148" s="446"/>
      <c r="H148" s="446"/>
      <c r="I148" s="446"/>
      <c r="J148" s="446"/>
      <c r="K148" s="446"/>
      <c r="L148" s="446"/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</row>
    <row r="149" spans="1:25" ht="11.25">
      <c r="A149" s="446"/>
      <c r="B149" s="446"/>
      <c r="C149" s="446"/>
      <c r="D149" s="446"/>
      <c r="E149" s="446"/>
      <c r="F149" s="446"/>
      <c r="G149" s="446"/>
      <c r="H149" s="446"/>
      <c r="I149" s="446"/>
      <c r="J149" s="446"/>
      <c r="K149" s="446"/>
      <c r="L149" s="446"/>
      <c r="M149" s="446"/>
      <c r="N149" s="446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</row>
  </sheetData>
  <sheetProtection/>
  <mergeCells count="295">
    <mergeCell ref="R117:S117"/>
    <mergeCell ref="T117:U117"/>
    <mergeCell ref="V117:W117"/>
    <mergeCell ref="X117:Y117"/>
    <mergeCell ref="X125:Y125"/>
    <mergeCell ref="N126:O126"/>
    <mergeCell ref="P126:Q126"/>
    <mergeCell ref="R126:S126"/>
    <mergeCell ref="T126:U126"/>
    <mergeCell ref="V126:W126"/>
    <mergeCell ref="X126:Y126"/>
    <mergeCell ref="R121:S121"/>
    <mergeCell ref="V121:W121"/>
    <mergeCell ref="N125:O125"/>
    <mergeCell ref="P125:Q125"/>
    <mergeCell ref="R125:S125"/>
    <mergeCell ref="T125:U125"/>
    <mergeCell ref="V125:W125"/>
    <mergeCell ref="N124:O124"/>
    <mergeCell ref="P124:Q124"/>
    <mergeCell ref="R124:S124"/>
    <mergeCell ref="T124:U124"/>
    <mergeCell ref="V124:W124"/>
    <mergeCell ref="X124:Y124"/>
    <mergeCell ref="N123:O123"/>
    <mergeCell ref="P123:Q123"/>
    <mergeCell ref="T123:U123"/>
    <mergeCell ref="X123:Y123"/>
    <mergeCell ref="N122:O122"/>
    <mergeCell ref="P122:Q122"/>
    <mergeCell ref="R122:S122"/>
    <mergeCell ref="T122:U122"/>
    <mergeCell ref="X122:Y122"/>
    <mergeCell ref="N120:O120"/>
    <mergeCell ref="P120:Q120"/>
    <mergeCell ref="R120:S120"/>
    <mergeCell ref="T120:U120"/>
    <mergeCell ref="X120:Y120"/>
    <mergeCell ref="N48:Q48"/>
    <mergeCell ref="N121:O121"/>
    <mergeCell ref="P121:Q121"/>
    <mergeCell ref="T121:U121"/>
    <mergeCell ref="X121:Y121"/>
    <mergeCell ref="V120:W120"/>
    <mergeCell ref="N118:O118"/>
    <mergeCell ref="P118:Q118"/>
    <mergeCell ref="R118:S118"/>
    <mergeCell ref="T118:U118"/>
    <mergeCell ref="A48:A50"/>
    <mergeCell ref="B48:B50"/>
    <mergeCell ref="C48:D48"/>
    <mergeCell ref="E48:E50"/>
    <mergeCell ref="F48:F50"/>
    <mergeCell ref="G48:M48"/>
    <mergeCell ref="N49:O49"/>
    <mergeCell ref="P49:Q49"/>
    <mergeCell ref="R49:S49"/>
    <mergeCell ref="T49:U49"/>
    <mergeCell ref="X118:Y118"/>
    <mergeCell ref="V90:W90"/>
    <mergeCell ref="X90:Y90"/>
    <mergeCell ref="V118:W118"/>
    <mergeCell ref="N117:O117"/>
    <mergeCell ref="P117:Q117"/>
    <mergeCell ref="R97:S97"/>
    <mergeCell ref="P97:Q97"/>
    <mergeCell ref="N97:O97"/>
    <mergeCell ref="V97:W97"/>
    <mergeCell ref="R48:U48"/>
    <mergeCell ref="N89:O89"/>
    <mergeCell ref="P89:Q89"/>
    <mergeCell ref="R89:S89"/>
    <mergeCell ref="T89:U89"/>
    <mergeCell ref="V89:W89"/>
    <mergeCell ref="R98:S98"/>
    <mergeCell ref="T98:U98"/>
    <mergeCell ref="V98:W98"/>
    <mergeCell ref="X98:Y98"/>
    <mergeCell ref="X89:Y89"/>
    <mergeCell ref="N96:O96"/>
    <mergeCell ref="P96:Q96"/>
    <mergeCell ref="R96:S96"/>
    <mergeCell ref="T96:U96"/>
    <mergeCell ref="T97:U97"/>
    <mergeCell ref="X97:Y97"/>
    <mergeCell ref="V48:Y48"/>
    <mergeCell ref="C49:C50"/>
    <mergeCell ref="D49:D50"/>
    <mergeCell ref="G49:G50"/>
    <mergeCell ref="H49:H50"/>
    <mergeCell ref="I49:J49"/>
    <mergeCell ref="K49:K50"/>
    <mergeCell ref="L49:L50"/>
    <mergeCell ref="M49:M50"/>
    <mergeCell ref="V49:W49"/>
    <mergeCell ref="X49:Y49"/>
    <mergeCell ref="V96:W96"/>
    <mergeCell ref="X96:Y96"/>
    <mergeCell ref="N95:O95"/>
    <mergeCell ref="P95:Q95"/>
    <mergeCell ref="T95:U95"/>
    <mergeCell ref="X95:Y95"/>
    <mergeCell ref="N94:O94"/>
    <mergeCell ref="P94:Q94"/>
    <mergeCell ref="X94:Y94"/>
    <mergeCell ref="V92:W92"/>
    <mergeCell ref="X92:Y92"/>
    <mergeCell ref="N93:O93"/>
    <mergeCell ref="P93:Q93"/>
    <mergeCell ref="R93:S93"/>
    <mergeCell ref="T93:U93"/>
    <mergeCell ref="V93:W93"/>
    <mergeCell ref="X93:Y93"/>
    <mergeCell ref="T92:U92"/>
    <mergeCell ref="A103:A105"/>
    <mergeCell ref="N90:O90"/>
    <mergeCell ref="P90:Q90"/>
    <mergeCell ref="R90:S90"/>
    <mergeCell ref="T90:U90"/>
    <mergeCell ref="T94:U94"/>
    <mergeCell ref="R94:S94"/>
    <mergeCell ref="N92:O92"/>
    <mergeCell ref="P92:Q92"/>
    <mergeCell ref="R92:S92"/>
    <mergeCell ref="V104:W104"/>
    <mergeCell ref="P79:Q79"/>
    <mergeCell ref="R79:S79"/>
    <mergeCell ref="X104:Y104"/>
    <mergeCell ref="A101:Y101"/>
    <mergeCell ref="V103:Y103"/>
    <mergeCell ref="C104:C105"/>
    <mergeCell ref="D104:D105"/>
    <mergeCell ref="G104:G105"/>
    <mergeCell ref="I104:J104"/>
    <mergeCell ref="N103:Q103"/>
    <mergeCell ref="R103:U103"/>
    <mergeCell ref="M79:M80"/>
    <mergeCell ref="N79:O79"/>
    <mergeCell ref="R104:S104"/>
    <mergeCell ref="T104:U104"/>
    <mergeCell ref="N104:O104"/>
    <mergeCell ref="P104:Q104"/>
    <mergeCell ref="N98:O98"/>
    <mergeCell ref="P98:Q98"/>
    <mergeCell ref="B103:B105"/>
    <mergeCell ref="C103:D103"/>
    <mergeCell ref="E103:E105"/>
    <mergeCell ref="F103:F105"/>
    <mergeCell ref="G103:M103"/>
    <mergeCell ref="H104:H105"/>
    <mergeCell ref="K104:K105"/>
    <mergeCell ref="L104:L105"/>
    <mergeCell ref="M104:M105"/>
    <mergeCell ref="V79:W79"/>
    <mergeCell ref="N78:Q78"/>
    <mergeCell ref="R78:U78"/>
    <mergeCell ref="V78:Y78"/>
    <mergeCell ref="C79:C80"/>
    <mergeCell ref="D79:D80"/>
    <mergeCell ref="G79:G80"/>
    <mergeCell ref="H79:H80"/>
    <mergeCell ref="I79:J79"/>
    <mergeCell ref="X79:Y79"/>
    <mergeCell ref="K79:K80"/>
    <mergeCell ref="L79:L80"/>
    <mergeCell ref="A149:Y149"/>
    <mergeCell ref="A148:Y148"/>
    <mergeCell ref="A128:Y128"/>
    <mergeCell ref="A78:A80"/>
    <mergeCell ref="B78:B80"/>
    <mergeCell ref="C78:D78"/>
    <mergeCell ref="E78:E80"/>
    <mergeCell ref="T79:U79"/>
    <mergeCell ref="F78:F80"/>
    <mergeCell ref="G78:M78"/>
    <mergeCell ref="A1:Y1"/>
    <mergeCell ref="A2:Y2"/>
    <mergeCell ref="A3:Y3"/>
    <mergeCell ref="V9:W9"/>
    <mergeCell ref="V8:Y8"/>
    <mergeCell ref="T9:U9"/>
    <mergeCell ref="P9:Q9"/>
    <mergeCell ref="R9:S9"/>
    <mergeCell ref="C9:C10"/>
    <mergeCell ref="D9:D10"/>
    <mergeCell ref="E8:E10"/>
    <mergeCell ref="R8:U8"/>
    <mergeCell ref="M9:M10"/>
    <mergeCell ref="N9:O9"/>
    <mergeCell ref="F8:F10"/>
    <mergeCell ref="G8:M8"/>
    <mergeCell ref="I9:J9"/>
    <mergeCell ref="N8:Q8"/>
    <mergeCell ref="A76:Y76"/>
    <mergeCell ref="A7:Y7"/>
    <mergeCell ref="X9:Y9"/>
    <mergeCell ref="G9:G10"/>
    <mergeCell ref="H9:H10"/>
    <mergeCell ref="K9:K10"/>
    <mergeCell ref="A8:A10"/>
    <mergeCell ref="L9:L10"/>
    <mergeCell ref="B8:B10"/>
    <mergeCell ref="C8:D8"/>
    <mergeCell ref="N75:O75"/>
    <mergeCell ref="P75:Q75"/>
    <mergeCell ref="R75:S75"/>
    <mergeCell ref="T75:U75"/>
    <mergeCell ref="V75:W75"/>
    <mergeCell ref="X75:Y75"/>
    <mergeCell ref="X69:X70"/>
    <mergeCell ref="Y69:Y70"/>
    <mergeCell ref="N74:O74"/>
    <mergeCell ref="P74:Q74"/>
    <mergeCell ref="R74:S74"/>
    <mergeCell ref="T74:U74"/>
    <mergeCell ref="V74:W74"/>
    <mergeCell ref="X74:Y74"/>
    <mergeCell ref="R69:R70"/>
    <mergeCell ref="S69:S70"/>
    <mergeCell ref="V69:V70"/>
    <mergeCell ref="W69:W70"/>
    <mergeCell ref="L69:L70"/>
    <mergeCell ref="M69:M70"/>
    <mergeCell ref="N69:N70"/>
    <mergeCell ref="O69:O70"/>
    <mergeCell ref="P69:P70"/>
    <mergeCell ref="Q69:Q70"/>
    <mergeCell ref="U69:U70"/>
    <mergeCell ref="A69:A70"/>
    <mergeCell ref="B69:B70"/>
    <mergeCell ref="C69:C70"/>
    <mergeCell ref="D69:D70"/>
    <mergeCell ref="E69:E70"/>
    <mergeCell ref="F69:F70"/>
    <mergeCell ref="V66:V68"/>
    <mergeCell ref="W66:W68"/>
    <mergeCell ref="X66:X68"/>
    <mergeCell ref="I66:I68"/>
    <mergeCell ref="J66:J68"/>
    <mergeCell ref="K66:K68"/>
    <mergeCell ref="L66:L68"/>
    <mergeCell ref="Q66:Q68"/>
    <mergeCell ref="R66:R68"/>
    <mergeCell ref="G69:G70"/>
    <mergeCell ref="H69:H70"/>
    <mergeCell ref="I69:I70"/>
    <mergeCell ref="J69:J70"/>
    <mergeCell ref="K69:K70"/>
    <mergeCell ref="T69:T70"/>
    <mergeCell ref="W64:W65"/>
    <mergeCell ref="X64:X65"/>
    <mergeCell ref="Y64:Y65"/>
    <mergeCell ref="A66:A68"/>
    <mergeCell ref="B66:B68"/>
    <mergeCell ref="C66:C68"/>
    <mergeCell ref="D66:D68"/>
    <mergeCell ref="E66:E68"/>
    <mergeCell ref="G66:G68"/>
    <mergeCell ref="Y66:Y68"/>
    <mergeCell ref="K64:K65"/>
    <mergeCell ref="L64:L65"/>
    <mergeCell ref="Q64:Q65"/>
    <mergeCell ref="R64:R65"/>
    <mergeCell ref="M64:M65"/>
    <mergeCell ref="T64:T65"/>
    <mergeCell ref="H66:H68"/>
    <mergeCell ref="U64:U65"/>
    <mergeCell ref="M66:M68"/>
    <mergeCell ref="N66:N68"/>
    <mergeCell ref="O66:O68"/>
    <mergeCell ref="P66:P68"/>
    <mergeCell ref="T66:T68"/>
    <mergeCell ref="U66:U68"/>
    <mergeCell ref="S66:S68"/>
    <mergeCell ref="S64:S65"/>
    <mergeCell ref="A64:A65"/>
    <mergeCell ref="B64:B65"/>
    <mergeCell ref="C64:C65"/>
    <mergeCell ref="D64:D65"/>
    <mergeCell ref="A4:Y4"/>
    <mergeCell ref="A6:Y6"/>
    <mergeCell ref="A5:Y5"/>
    <mergeCell ref="V64:V65"/>
    <mergeCell ref="E64:E65"/>
    <mergeCell ref="G64:G65"/>
    <mergeCell ref="A130:Y130"/>
    <mergeCell ref="A131:Y131"/>
    <mergeCell ref="A132:Y132"/>
    <mergeCell ref="A77:Y77"/>
    <mergeCell ref="H64:H65"/>
    <mergeCell ref="I64:I65"/>
    <mergeCell ref="J64:J65"/>
    <mergeCell ref="N64:N65"/>
    <mergeCell ref="O64:O65"/>
    <mergeCell ref="P64:P65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125" defaultRowHeight="12.75"/>
  <cols>
    <col min="1" max="16384" width="9.125" style="201" customWidth="1"/>
  </cols>
  <sheetData>
    <row r="1" spans="1:26" ht="12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</row>
    <row r="2" spans="1:26" ht="12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">
      <c r="A4" s="458"/>
      <c r="B4" s="459"/>
      <c r="C4" s="459"/>
      <c r="D4" s="459"/>
      <c r="E4" s="456"/>
      <c r="F4" s="35"/>
      <c r="G4" s="456"/>
      <c r="H4" s="460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</row>
    <row r="5" spans="1:26" ht="12">
      <c r="A5" s="458"/>
      <c r="B5" s="459"/>
      <c r="C5" s="459"/>
      <c r="D5" s="459"/>
      <c r="E5" s="456"/>
      <c r="F5" s="35"/>
      <c r="G5" s="456"/>
      <c r="H5" s="460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</row>
    <row r="6" spans="1:26" ht="12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</row>
    <row r="9" spans="1:26" ht="12">
      <c r="A9" s="458"/>
      <c r="B9" s="459"/>
      <c r="C9" s="459"/>
      <c r="D9" s="459"/>
      <c r="E9" s="456"/>
      <c r="F9" s="35"/>
      <c r="G9" s="456"/>
      <c r="H9" s="460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35"/>
      <c r="Z9" s="456"/>
    </row>
    <row r="10" spans="1:26" ht="12">
      <c r="A10" s="458"/>
      <c r="B10" s="459"/>
      <c r="C10" s="459"/>
      <c r="D10" s="459"/>
      <c r="E10" s="456"/>
      <c r="F10" s="35"/>
      <c r="G10" s="456"/>
      <c r="H10" s="460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35"/>
      <c r="Z10" s="456"/>
    </row>
    <row r="11" spans="1:26" ht="12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</row>
    <row r="24" spans="1:26" ht="12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</row>
    <row r="25" spans="1:26" ht="12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</row>
    <row r="26" spans="1:26" ht="12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</row>
    <row r="27" spans="1:26" ht="12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</row>
    <row r="28" spans="1:26" ht="12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</row>
    <row r="29" spans="1:26" ht="12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</row>
    <row r="30" spans="1:26" ht="12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</row>
    <row r="31" spans="1:26" ht="12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</row>
    <row r="32" spans="1:26" ht="12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</row>
    <row r="33" spans="1:26" ht="12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</row>
    <row r="34" spans="1:26" ht="1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</row>
    <row r="37" spans="1:26" ht="12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146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50390625" style="0" customWidth="1"/>
    <col min="8" max="8" width="4.00390625" style="0" customWidth="1"/>
    <col min="9" max="9" width="4.50390625" style="0" customWidth="1"/>
    <col min="10" max="10" width="3.75390625" style="0" customWidth="1"/>
    <col min="11" max="11" width="5.125" style="0" customWidth="1"/>
  </cols>
  <sheetData>
    <row r="1" spans="1:26" ht="12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ht="1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26" ht="12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</row>
    <row r="6" spans="1:26" ht="12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</row>
    <row r="7" spans="1:26" ht="12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</row>
    <row r="8" spans="1:26" ht="12">
      <c r="A8" s="466"/>
      <c r="B8" s="469"/>
      <c r="C8" s="471"/>
      <c r="D8" s="472"/>
      <c r="E8" s="473"/>
      <c r="F8" s="475"/>
      <c r="G8" s="477"/>
      <c r="H8" s="478"/>
      <c r="I8" s="478"/>
      <c r="J8" s="478"/>
      <c r="K8" s="478"/>
      <c r="L8" s="478"/>
      <c r="M8" s="478"/>
      <c r="N8" s="479"/>
      <c r="O8" s="471"/>
      <c r="P8" s="481"/>
      <c r="Q8" s="481"/>
      <c r="R8" s="472"/>
      <c r="S8" s="471"/>
      <c r="T8" s="481"/>
      <c r="U8" s="481"/>
      <c r="V8" s="472"/>
      <c r="W8" s="471"/>
      <c r="X8" s="481"/>
      <c r="Y8" s="481"/>
      <c r="Z8" s="481"/>
    </row>
    <row r="9" spans="1:26" ht="12">
      <c r="A9" s="467"/>
      <c r="B9" s="469"/>
      <c r="C9" s="471"/>
      <c r="D9" s="472"/>
      <c r="E9" s="473"/>
      <c r="F9" s="475"/>
      <c r="G9" s="477"/>
      <c r="H9" s="478"/>
      <c r="I9" s="478"/>
      <c r="J9" s="478"/>
      <c r="K9" s="478"/>
      <c r="L9" s="478"/>
      <c r="M9" s="478"/>
      <c r="N9" s="479"/>
      <c r="O9" s="477"/>
      <c r="P9" s="478"/>
      <c r="Q9" s="478"/>
      <c r="R9" s="479"/>
      <c r="S9" s="477"/>
      <c r="T9" s="478"/>
      <c r="U9" s="478"/>
      <c r="V9" s="479"/>
      <c r="W9" s="477"/>
      <c r="X9" s="478"/>
      <c r="Y9" s="478"/>
      <c r="Z9" s="478"/>
    </row>
    <row r="10" spans="1:26" ht="33.75" customHeight="1" thickBot="1">
      <c r="A10" s="468"/>
      <c r="B10" s="470"/>
      <c r="C10" s="482"/>
      <c r="D10" s="483"/>
      <c r="E10" s="474"/>
      <c r="F10" s="476"/>
      <c r="G10" s="484"/>
      <c r="H10" s="485"/>
      <c r="I10" s="181"/>
      <c r="J10" s="181"/>
      <c r="K10" s="181"/>
      <c r="L10" s="485"/>
      <c r="M10" s="485"/>
      <c r="N10" s="480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2.7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2.7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3.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2.7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">
      <c r="A31" s="486"/>
      <c r="B31" s="488"/>
      <c r="C31" s="490"/>
      <c r="D31" s="488"/>
      <c r="E31" s="490"/>
      <c r="F31" s="24"/>
      <c r="G31" s="150"/>
      <c r="H31" s="492"/>
      <c r="I31" s="26"/>
      <c r="J31" s="492"/>
      <c r="K31" s="492"/>
      <c r="L31" s="494"/>
      <c r="M31" s="492"/>
      <c r="N31" s="488"/>
      <c r="O31" s="409"/>
      <c r="P31" s="496"/>
      <c r="Q31" s="406"/>
      <c r="R31" s="498"/>
      <c r="S31" s="409"/>
      <c r="T31" s="406"/>
      <c r="U31" s="406"/>
      <c r="V31" s="410"/>
      <c r="W31" s="409"/>
      <c r="X31" s="405"/>
      <c r="Y31" s="405"/>
      <c r="Z31" s="405"/>
    </row>
    <row r="32" spans="1:26" ht="12">
      <c r="A32" s="487"/>
      <c r="B32" s="489"/>
      <c r="C32" s="491"/>
      <c r="D32" s="489"/>
      <c r="E32" s="491"/>
      <c r="F32" s="24"/>
      <c r="G32" s="49"/>
      <c r="H32" s="493"/>
      <c r="I32" s="7"/>
      <c r="J32" s="493"/>
      <c r="K32" s="493"/>
      <c r="L32" s="495"/>
      <c r="M32" s="493"/>
      <c r="N32" s="489"/>
      <c r="O32" s="400"/>
      <c r="P32" s="497"/>
      <c r="Q32" s="389"/>
      <c r="R32" s="499"/>
      <c r="S32" s="400"/>
      <c r="T32" s="389"/>
      <c r="U32" s="389"/>
      <c r="V32" s="391"/>
      <c r="W32" s="400"/>
      <c r="X32" s="387"/>
      <c r="Y32" s="387"/>
      <c r="Z32" s="387"/>
    </row>
    <row r="33" spans="1:26" ht="12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2.7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3.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2.7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">
      <c r="A41" s="500"/>
      <c r="B41" s="503"/>
      <c r="C41" s="506"/>
      <c r="D41" s="503"/>
      <c r="E41" s="506"/>
      <c r="F41" s="76"/>
      <c r="G41" s="509"/>
      <c r="H41" s="512"/>
      <c r="I41" s="406"/>
      <c r="J41" s="406"/>
      <c r="K41" s="406"/>
      <c r="L41" s="406"/>
      <c r="M41" s="406"/>
      <c r="N41" s="410"/>
      <c r="O41" s="409"/>
      <c r="P41" s="406"/>
      <c r="Q41" s="406"/>
      <c r="R41" s="410"/>
      <c r="S41" s="409"/>
      <c r="T41" s="406"/>
      <c r="U41" s="406"/>
      <c r="V41" s="410"/>
      <c r="W41" s="409"/>
      <c r="X41" s="406"/>
      <c r="Y41" s="518"/>
      <c r="Z41" s="518"/>
    </row>
    <row r="42" spans="1:26" ht="12">
      <c r="A42" s="501"/>
      <c r="B42" s="504"/>
      <c r="C42" s="507"/>
      <c r="D42" s="504"/>
      <c r="E42" s="507"/>
      <c r="F42" s="70"/>
      <c r="G42" s="510"/>
      <c r="H42" s="513"/>
      <c r="I42" s="363"/>
      <c r="J42" s="363"/>
      <c r="K42" s="363"/>
      <c r="L42" s="363"/>
      <c r="M42" s="363"/>
      <c r="N42" s="369"/>
      <c r="O42" s="365"/>
      <c r="P42" s="363"/>
      <c r="Q42" s="363"/>
      <c r="R42" s="369"/>
      <c r="S42" s="365"/>
      <c r="T42" s="363"/>
      <c r="U42" s="363"/>
      <c r="V42" s="369"/>
      <c r="W42" s="365"/>
      <c r="X42" s="363"/>
      <c r="Y42" s="519"/>
      <c r="Z42" s="519"/>
    </row>
    <row r="43" spans="1:26" ht="12.75" thickBot="1">
      <c r="A43" s="502"/>
      <c r="B43" s="505"/>
      <c r="C43" s="508"/>
      <c r="D43" s="505"/>
      <c r="E43" s="508"/>
      <c r="F43" s="106"/>
      <c r="G43" s="511"/>
      <c r="H43" s="514"/>
      <c r="I43" s="515"/>
      <c r="J43" s="515"/>
      <c r="K43" s="515"/>
      <c r="L43" s="515"/>
      <c r="M43" s="515"/>
      <c r="N43" s="516"/>
      <c r="O43" s="517"/>
      <c r="P43" s="515"/>
      <c r="Q43" s="515"/>
      <c r="R43" s="516"/>
      <c r="S43" s="517"/>
      <c r="T43" s="515"/>
      <c r="U43" s="515"/>
      <c r="V43" s="516"/>
      <c r="W43" s="517"/>
      <c r="X43" s="515"/>
      <c r="Y43" s="520"/>
      <c r="Z43" s="520"/>
    </row>
    <row r="44" spans="1:26" ht="13.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3.5" thickBot="1" thickTop="1">
      <c r="A45" s="521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3"/>
    </row>
    <row r="46" spans="1:26" ht="12.75" thickTop="1">
      <c r="A46" s="524"/>
      <c r="B46" s="527"/>
      <c r="C46" s="529"/>
      <c r="D46" s="530"/>
      <c r="E46" s="531"/>
      <c r="F46" s="533"/>
      <c r="G46" s="535"/>
      <c r="H46" s="536"/>
      <c r="I46" s="536"/>
      <c r="J46" s="536"/>
      <c r="K46" s="536"/>
      <c r="L46" s="536"/>
      <c r="M46" s="536"/>
      <c r="N46" s="537"/>
      <c r="O46" s="529"/>
      <c r="P46" s="538"/>
      <c r="Q46" s="538"/>
      <c r="R46" s="530"/>
      <c r="S46" s="529"/>
      <c r="T46" s="538"/>
      <c r="U46" s="538"/>
      <c r="V46" s="530"/>
      <c r="W46" s="529"/>
      <c r="X46" s="538"/>
      <c r="Y46" s="538"/>
      <c r="Z46" s="538"/>
    </row>
    <row r="47" spans="1:26" ht="12">
      <c r="A47" s="525"/>
      <c r="B47" s="527"/>
      <c r="C47" s="529"/>
      <c r="D47" s="530"/>
      <c r="E47" s="531"/>
      <c r="F47" s="533"/>
      <c r="G47" s="535"/>
      <c r="H47" s="536"/>
      <c r="I47" s="536"/>
      <c r="J47" s="536"/>
      <c r="K47" s="536"/>
      <c r="L47" s="536"/>
      <c r="M47" s="536"/>
      <c r="N47" s="537"/>
      <c r="O47" s="535"/>
      <c r="P47" s="536"/>
      <c r="Q47" s="536"/>
      <c r="R47" s="537"/>
      <c r="S47" s="535"/>
      <c r="T47" s="536"/>
      <c r="U47" s="536"/>
      <c r="V47" s="537"/>
      <c r="W47" s="535"/>
      <c r="X47" s="536"/>
      <c r="Y47" s="536"/>
      <c r="Z47" s="536"/>
    </row>
    <row r="48" spans="1:26" ht="12.75" thickBot="1">
      <c r="A48" s="526"/>
      <c r="B48" s="528"/>
      <c r="C48" s="539"/>
      <c r="D48" s="540"/>
      <c r="E48" s="532"/>
      <c r="F48" s="534"/>
      <c r="G48" s="541"/>
      <c r="H48" s="542"/>
      <c r="I48" s="177"/>
      <c r="J48" s="177"/>
      <c r="K48" s="177"/>
      <c r="L48" s="542"/>
      <c r="M48" s="542"/>
      <c r="N48" s="543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2.7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">
      <c r="A51" s="544"/>
      <c r="B51" s="546"/>
      <c r="C51" s="74"/>
      <c r="D51" s="13"/>
      <c r="E51" s="548"/>
      <c r="F51" s="15"/>
      <c r="G51" s="14"/>
      <c r="H51" s="11"/>
      <c r="I51" s="11"/>
      <c r="J51" s="518"/>
      <c r="K51" s="518"/>
      <c r="L51" s="518"/>
      <c r="M51" s="518"/>
      <c r="N51" s="551"/>
      <c r="O51" s="548"/>
      <c r="P51" s="518"/>
      <c r="Q51" s="518"/>
      <c r="R51" s="551"/>
      <c r="S51" s="28"/>
      <c r="T51" s="28"/>
      <c r="U51" s="548"/>
      <c r="V51" s="518"/>
      <c r="W51" s="553"/>
      <c r="X51" s="555"/>
      <c r="Y51" s="555"/>
      <c r="Z51" s="555"/>
    </row>
    <row r="52" spans="1:26" ht="12">
      <c r="A52" s="545"/>
      <c r="B52" s="547"/>
      <c r="C52" s="74"/>
      <c r="D52" s="13"/>
      <c r="E52" s="549"/>
      <c r="F52" s="15"/>
      <c r="G52" s="14"/>
      <c r="H52" s="11"/>
      <c r="I52" s="11"/>
      <c r="J52" s="550"/>
      <c r="K52" s="550"/>
      <c r="L52" s="550"/>
      <c r="M52" s="550"/>
      <c r="N52" s="552"/>
      <c r="O52" s="549"/>
      <c r="P52" s="550"/>
      <c r="Q52" s="550"/>
      <c r="R52" s="552"/>
      <c r="S52" s="74"/>
      <c r="T52" s="74"/>
      <c r="U52" s="549"/>
      <c r="V52" s="550"/>
      <c r="W52" s="554"/>
      <c r="X52" s="556"/>
      <c r="Y52" s="556"/>
      <c r="Z52" s="556"/>
    </row>
    <row r="53" spans="1:26" ht="12">
      <c r="A53" s="544"/>
      <c r="B53" s="546"/>
      <c r="C53" s="557"/>
      <c r="D53" s="21"/>
      <c r="E53" s="548"/>
      <c r="F53" s="15"/>
      <c r="G53" s="14"/>
      <c r="H53" s="518"/>
      <c r="I53" s="11"/>
      <c r="J53" s="518"/>
      <c r="K53" s="518"/>
      <c r="L53" s="518"/>
      <c r="M53" s="518"/>
      <c r="N53" s="551"/>
      <c r="O53" s="548"/>
      <c r="P53" s="518"/>
      <c r="Q53" s="518"/>
      <c r="R53" s="551"/>
      <c r="S53" s="548"/>
      <c r="T53" s="518"/>
      <c r="U53" s="518"/>
      <c r="V53" s="551"/>
      <c r="W53" s="553"/>
      <c r="X53" s="555"/>
      <c r="Y53" s="555"/>
      <c r="Z53" s="555"/>
    </row>
    <row r="54" spans="1:26" ht="12">
      <c r="A54" s="545"/>
      <c r="B54" s="547"/>
      <c r="C54" s="558"/>
      <c r="D54" s="21"/>
      <c r="E54" s="549"/>
      <c r="F54" s="15"/>
      <c r="G54" s="14"/>
      <c r="H54" s="550"/>
      <c r="I54" s="11"/>
      <c r="J54" s="550"/>
      <c r="K54" s="550"/>
      <c r="L54" s="550"/>
      <c r="M54" s="550"/>
      <c r="N54" s="552"/>
      <c r="O54" s="549"/>
      <c r="P54" s="550"/>
      <c r="Q54" s="550"/>
      <c r="R54" s="552"/>
      <c r="S54" s="549"/>
      <c r="T54" s="550"/>
      <c r="U54" s="550"/>
      <c r="V54" s="552"/>
      <c r="W54" s="554"/>
      <c r="X54" s="556"/>
      <c r="Y54" s="556"/>
      <c r="Z54" s="556"/>
    </row>
    <row r="55" spans="1:26" ht="12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">
      <c r="A56" s="559"/>
      <c r="B56" s="546"/>
      <c r="C56" s="557"/>
      <c r="D56" s="546"/>
      <c r="E56" s="548"/>
      <c r="F56" s="21"/>
      <c r="G56" s="14"/>
      <c r="H56" s="561"/>
      <c r="I56" s="11"/>
      <c r="J56" s="518"/>
      <c r="K56" s="518"/>
      <c r="L56" s="518"/>
      <c r="M56" s="518"/>
      <c r="N56" s="551"/>
      <c r="O56" s="548"/>
      <c r="P56" s="518"/>
      <c r="Q56" s="518"/>
      <c r="R56" s="551"/>
      <c r="S56" s="548"/>
      <c r="T56" s="518"/>
      <c r="U56" s="518"/>
      <c r="V56" s="551"/>
      <c r="W56" s="553"/>
      <c r="X56" s="555"/>
      <c r="Y56" s="555"/>
      <c r="Z56" s="555"/>
    </row>
    <row r="57" spans="1:26" ht="12">
      <c r="A57" s="560"/>
      <c r="B57" s="547"/>
      <c r="C57" s="558"/>
      <c r="D57" s="547"/>
      <c r="E57" s="549"/>
      <c r="F57" s="97"/>
      <c r="G57" s="110"/>
      <c r="H57" s="562"/>
      <c r="I57" s="95"/>
      <c r="J57" s="550"/>
      <c r="K57" s="550"/>
      <c r="L57" s="550"/>
      <c r="M57" s="550"/>
      <c r="N57" s="552"/>
      <c r="O57" s="549"/>
      <c r="P57" s="550"/>
      <c r="Q57" s="550"/>
      <c r="R57" s="552"/>
      <c r="S57" s="549"/>
      <c r="T57" s="550"/>
      <c r="U57" s="550"/>
      <c r="V57" s="552"/>
      <c r="W57" s="554"/>
      <c r="X57" s="556"/>
      <c r="Y57" s="556"/>
      <c r="Z57" s="556"/>
    </row>
    <row r="58" spans="1:26" ht="12">
      <c r="A58" s="559"/>
      <c r="B58" s="546"/>
      <c r="C58" s="134"/>
      <c r="D58" s="546"/>
      <c r="E58" s="548"/>
      <c r="F58" s="97"/>
      <c r="G58" s="135"/>
      <c r="H58" s="563"/>
      <c r="I58" s="95"/>
      <c r="J58" s="518"/>
      <c r="K58" s="518"/>
      <c r="L58" s="518"/>
      <c r="M58" s="518"/>
      <c r="N58" s="551"/>
      <c r="O58" s="548"/>
      <c r="P58" s="518"/>
      <c r="Q58" s="518"/>
      <c r="R58" s="551"/>
      <c r="S58" s="548"/>
      <c r="T58" s="518"/>
      <c r="U58" s="187"/>
      <c r="V58" s="187"/>
      <c r="W58" s="565"/>
      <c r="X58" s="555"/>
      <c r="Y58" s="555"/>
      <c r="Z58" s="555"/>
    </row>
    <row r="59" spans="1:26" ht="12">
      <c r="A59" s="560"/>
      <c r="B59" s="547"/>
      <c r="C59" s="152"/>
      <c r="D59" s="547"/>
      <c r="E59" s="549"/>
      <c r="F59" s="21"/>
      <c r="G59" s="151"/>
      <c r="H59" s="564"/>
      <c r="I59" s="11"/>
      <c r="J59" s="550"/>
      <c r="K59" s="550"/>
      <c r="L59" s="550"/>
      <c r="M59" s="550"/>
      <c r="N59" s="552"/>
      <c r="O59" s="549"/>
      <c r="P59" s="550"/>
      <c r="Q59" s="550"/>
      <c r="R59" s="552"/>
      <c r="S59" s="549"/>
      <c r="T59" s="550"/>
      <c r="U59" s="187"/>
      <c r="V59" s="187"/>
      <c r="W59" s="566"/>
      <c r="X59" s="556"/>
      <c r="Y59" s="556"/>
      <c r="Z59" s="556"/>
    </row>
    <row r="60" spans="1:26" ht="12">
      <c r="A60" s="559"/>
      <c r="B60" s="546"/>
      <c r="C60" s="557"/>
      <c r="D60" s="546"/>
      <c r="E60" s="548"/>
      <c r="F60" s="15"/>
      <c r="G60" s="14"/>
      <c r="H60" s="561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">
      <c r="A61" s="560"/>
      <c r="B61" s="547"/>
      <c r="C61" s="558"/>
      <c r="D61" s="547"/>
      <c r="E61" s="549"/>
      <c r="F61" s="94"/>
      <c r="G61" s="110"/>
      <c r="H61" s="562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2.7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3.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2.7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2.7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3.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2.7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">
      <c r="A77" s="559"/>
      <c r="B77" s="546"/>
      <c r="C77" s="557"/>
      <c r="D77" s="546"/>
      <c r="E77" s="548"/>
      <c r="F77" s="94"/>
      <c r="G77" s="110"/>
      <c r="H77" s="561"/>
      <c r="I77" s="95"/>
      <c r="J77" s="518"/>
      <c r="K77" s="518"/>
      <c r="L77" s="518"/>
      <c r="M77" s="518"/>
      <c r="N77" s="551"/>
      <c r="O77" s="548"/>
      <c r="P77" s="518"/>
      <c r="Q77" s="518"/>
      <c r="R77" s="551"/>
      <c r="S77" s="548"/>
      <c r="T77" s="518"/>
      <c r="U77" s="518"/>
      <c r="V77" s="551"/>
      <c r="W77" s="553"/>
      <c r="X77" s="555"/>
      <c r="Y77" s="555"/>
      <c r="Z77" s="555"/>
    </row>
    <row r="78" spans="1:26" ht="12.75" thickBot="1">
      <c r="A78" s="569"/>
      <c r="B78" s="570"/>
      <c r="C78" s="571"/>
      <c r="D78" s="570"/>
      <c r="E78" s="568"/>
      <c r="F78" s="94"/>
      <c r="G78" s="110"/>
      <c r="H78" s="572"/>
      <c r="I78" s="95"/>
      <c r="J78" s="520"/>
      <c r="K78" s="520"/>
      <c r="L78" s="520"/>
      <c r="M78" s="520"/>
      <c r="N78" s="567"/>
      <c r="O78" s="568"/>
      <c r="P78" s="520"/>
      <c r="Q78" s="520"/>
      <c r="R78" s="567"/>
      <c r="S78" s="568"/>
      <c r="T78" s="520"/>
      <c r="U78" s="520"/>
      <c r="V78" s="567"/>
      <c r="W78" s="573"/>
      <c r="X78" s="574"/>
      <c r="Y78" s="574"/>
      <c r="Z78" s="574"/>
    </row>
    <row r="79" spans="1:26" ht="13.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2.75" thickTop="1">
      <c r="A80" s="524"/>
      <c r="B80" s="527"/>
      <c r="C80" s="529"/>
      <c r="D80" s="530"/>
      <c r="E80" s="531"/>
      <c r="F80" s="533"/>
      <c r="G80" s="535"/>
      <c r="H80" s="536"/>
      <c r="I80" s="536"/>
      <c r="J80" s="536"/>
      <c r="K80" s="536"/>
      <c r="L80" s="536"/>
      <c r="M80" s="536"/>
      <c r="N80" s="537"/>
      <c r="O80" s="529"/>
      <c r="P80" s="538"/>
      <c r="Q80" s="538"/>
      <c r="R80" s="530"/>
      <c r="S80" s="529"/>
      <c r="T80" s="538"/>
      <c r="U80" s="538"/>
      <c r="V80" s="530"/>
      <c r="W80" s="529"/>
      <c r="X80" s="538"/>
      <c r="Y80" s="538"/>
      <c r="Z80" s="538"/>
    </row>
    <row r="81" spans="1:26" ht="12">
      <c r="A81" s="525"/>
      <c r="B81" s="527"/>
      <c r="C81" s="529"/>
      <c r="D81" s="530"/>
      <c r="E81" s="531"/>
      <c r="F81" s="533"/>
      <c r="G81" s="535"/>
      <c r="H81" s="536"/>
      <c r="I81" s="536"/>
      <c r="J81" s="536"/>
      <c r="K81" s="536"/>
      <c r="L81" s="536"/>
      <c r="M81" s="536"/>
      <c r="N81" s="537"/>
      <c r="O81" s="535"/>
      <c r="P81" s="536"/>
      <c r="Q81" s="536"/>
      <c r="R81" s="537"/>
      <c r="S81" s="535"/>
      <c r="T81" s="536"/>
      <c r="U81" s="536"/>
      <c r="V81" s="537"/>
      <c r="W81" s="535"/>
      <c r="X81" s="536"/>
      <c r="Y81" s="536"/>
      <c r="Z81" s="536"/>
    </row>
    <row r="82" spans="1:26" ht="12.75" thickBot="1">
      <c r="A82" s="526"/>
      <c r="B82" s="528"/>
      <c r="C82" s="539"/>
      <c r="D82" s="540"/>
      <c r="E82" s="532"/>
      <c r="F82" s="534"/>
      <c r="G82" s="541"/>
      <c r="H82" s="542"/>
      <c r="I82" s="177"/>
      <c r="J82" s="177"/>
      <c r="K82" s="177"/>
      <c r="L82" s="542"/>
      <c r="M82" s="542"/>
      <c r="N82" s="543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2.7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">
      <c r="A85" s="544"/>
      <c r="B85" s="546"/>
      <c r="C85" s="74"/>
      <c r="D85" s="13"/>
      <c r="E85" s="548"/>
      <c r="F85" s="15"/>
      <c r="G85" s="14"/>
      <c r="H85" s="11"/>
      <c r="I85" s="11"/>
      <c r="J85" s="518"/>
      <c r="K85" s="518"/>
      <c r="L85" s="518"/>
      <c r="M85" s="518"/>
      <c r="N85" s="551"/>
      <c r="O85" s="548"/>
      <c r="P85" s="518"/>
      <c r="Q85" s="518"/>
      <c r="R85" s="551"/>
      <c r="S85" s="28"/>
      <c r="T85" s="28"/>
      <c r="U85" s="548"/>
      <c r="V85" s="518"/>
      <c r="W85" s="553"/>
      <c r="X85" s="555"/>
      <c r="Y85" s="555"/>
      <c r="Z85" s="555"/>
    </row>
    <row r="86" spans="1:26" ht="12">
      <c r="A86" s="545"/>
      <c r="B86" s="547"/>
      <c r="C86" s="74"/>
      <c r="D86" s="13"/>
      <c r="E86" s="549"/>
      <c r="F86" s="15"/>
      <c r="G86" s="14"/>
      <c r="H86" s="11"/>
      <c r="I86" s="11"/>
      <c r="J86" s="550"/>
      <c r="K86" s="550"/>
      <c r="L86" s="550"/>
      <c r="M86" s="550"/>
      <c r="N86" s="552"/>
      <c r="O86" s="549"/>
      <c r="P86" s="550"/>
      <c r="Q86" s="550"/>
      <c r="R86" s="552"/>
      <c r="S86" s="74"/>
      <c r="T86" s="74"/>
      <c r="U86" s="549"/>
      <c r="V86" s="550"/>
      <c r="W86" s="554"/>
      <c r="X86" s="556"/>
      <c r="Y86" s="556"/>
      <c r="Z86" s="556"/>
    </row>
    <row r="87" spans="1:26" ht="12">
      <c r="A87" s="544"/>
      <c r="B87" s="546"/>
      <c r="C87" s="557"/>
      <c r="D87" s="21"/>
      <c r="E87" s="548"/>
      <c r="F87" s="15"/>
      <c r="G87" s="14"/>
      <c r="H87" s="518"/>
      <c r="I87" s="11"/>
      <c r="J87" s="518"/>
      <c r="K87" s="518"/>
      <c r="L87" s="518"/>
      <c r="M87" s="518"/>
      <c r="N87" s="551"/>
      <c r="O87" s="548"/>
      <c r="P87" s="518"/>
      <c r="Q87" s="518"/>
      <c r="R87" s="551"/>
      <c r="S87" s="548"/>
      <c r="T87" s="518"/>
      <c r="U87" s="518"/>
      <c r="V87" s="551"/>
      <c r="W87" s="553"/>
      <c r="X87" s="555"/>
      <c r="Y87" s="555"/>
      <c r="Z87" s="555"/>
    </row>
    <row r="88" spans="1:26" ht="12">
      <c r="A88" s="545"/>
      <c r="B88" s="547"/>
      <c r="C88" s="558"/>
      <c r="D88" s="21"/>
      <c r="E88" s="549"/>
      <c r="F88" s="15"/>
      <c r="G88" s="14"/>
      <c r="H88" s="550"/>
      <c r="I88" s="11"/>
      <c r="J88" s="550"/>
      <c r="K88" s="550"/>
      <c r="L88" s="550"/>
      <c r="M88" s="550"/>
      <c r="N88" s="552"/>
      <c r="O88" s="549"/>
      <c r="P88" s="550"/>
      <c r="Q88" s="550"/>
      <c r="R88" s="552"/>
      <c r="S88" s="549"/>
      <c r="T88" s="550"/>
      <c r="U88" s="550"/>
      <c r="V88" s="552"/>
      <c r="W88" s="554"/>
      <c r="X88" s="556"/>
      <c r="Y88" s="556"/>
      <c r="Z88" s="556"/>
    </row>
    <row r="89" spans="1:26" ht="12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">
      <c r="A90" s="559"/>
      <c r="B90" s="546"/>
      <c r="C90" s="557"/>
      <c r="D90" s="546"/>
      <c r="E90" s="548"/>
      <c r="F90" s="21"/>
      <c r="G90" s="14"/>
      <c r="H90" s="561"/>
      <c r="I90" s="11"/>
      <c r="J90" s="518"/>
      <c r="K90" s="518"/>
      <c r="L90" s="518"/>
      <c r="M90" s="518"/>
      <c r="N90" s="551"/>
      <c r="O90" s="548"/>
      <c r="P90" s="518"/>
      <c r="Q90" s="518"/>
      <c r="R90" s="551"/>
      <c r="S90" s="548"/>
      <c r="T90" s="518"/>
      <c r="U90" s="518"/>
      <c r="V90" s="551"/>
      <c r="W90" s="553"/>
      <c r="X90" s="555"/>
      <c r="Y90" s="555"/>
      <c r="Z90" s="555"/>
    </row>
    <row r="91" spans="1:26" ht="12">
      <c r="A91" s="560"/>
      <c r="B91" s="547"/>
      <c r="C91" s="558"/>
      <c r="D91" s="547"/>
      <c r="E91" s="549"/>
      <c r="F91" s="97"/>
      <c r="G91" s="110"/>
      <c r="H91" s="562"/>
      <c r="I91" s="95"/>
      <c r="J91" s="550"/>
      <c r="K91" s="550"/>
      <c r="L91" s="550"/>
      <c r="M91" s="550"/>
      <c r="N91" s="552"/>
      <c r="O91" s="549"/>
      <c r="P91" s="550"/>
      <c r="Q91" s="550"/>
      <c r="R91" s="552"/>
      <c r="S91" s="549"/>
      <c r="T91" s="550"/>
      <c r="U91" s="550"/>
      <c r="V91" s="552"/>
      <c r="W91" s="554"/>
      <c r="X91" s="556"/>
      <c r="Y91" s="556"/>
      <c r="Z91" s="556"/>
    </row>
    <row r="92" spans="1:26" ht="12">
      <c r="A92" s="559"/>
      <c r="B92" s="546"/>
      <c r="C92" s="134"/>
      <c r="D92" s="546"/>
      <c r="E92" s="548"/>
      <c r="F92" s="97"/>
      <c r="G92" s="135"/>
      <c r="H92" s="563"/>
      <c r="I92" s="95"/>
      <c r="J92" s="518"/>
      <c r="K92" s="518"/>
      <c r="L92" s="518"/>
      <c r="M92" s="518"/>
      <c r="N92" s="551"/>
      <c r="O92" s="548"/>
      <c r="P92" s="518"/>
      <c r="Q92" s="518"/>
      <c r="R92" s="551"/>
      <c r="S92" s="548"/>
      <c r="T92" s="518"/>
      <c r="U92" s="28"/>
      <c r="V92" s="28"/>
      <c r="W92" s="553"/>
      <c r="X92" s="555"/>
      <c r="Y92" s="555"/>
      <c r="Z92" s="555"/>
    </row>
    <row r="93" spans="1:26" ht="12">
      <c r="A93" s="560"/>
      <c r="B93" s="547"/>
      <c r="C93" s="152"/>
      <c r="D93" s="547"/>
      <c r="E93" s="549"/>
      <c r="F93" s="21"/>
      <c r="G93" s="151"/>
      <c r="H93" s="564"/>
      <c r="I93" s="11"/>
      <c r="J93" s="550"/>
      <c r="K93" s="550"/>
      <c r="L93" s="550"/>
      <c r="M93" s="550"/>
      <c r="N93" s="552"/>
      <c r="O93" s="549"/>
      <c r="P93" s="550"/>
      <c r="Q93" s="550"/>
      <c r="R93" s="552"/>
      <c r="S93" s="549"/>
      <c r="T93" s="550"/>
      <c r="U93" s="28"/>
      <c r="V93" s="28"/>
      <c r="W93" s="554"/>
      <c r="X93" s="556"/>
      <c r="Y93" s="556"/>
      <c r="Z93" s="556"/>
    </row>
    <row r="94" spans="1:26" ht="12">
      <c r="A94" s="559"/>
      <c r="B94" s="546"/>
      <c r="C94" s="557"/>
      <c r="D94" s="546"/>
      <c r="E94" s="548"/>
      <c r="F94" s="15"/>
      <c r="G94" s="14"/>
      <c r="H94" s="561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">
      <c r="A95" s="560"/>
      <c r="B95" s="547"/>
      <c r="C95" s="558"/>
      <c r="D95" s="547"/>
      <c r="E95" s="549"/>
      <c r="F95" s="94"/>
      <c r="G95" s="110"/>
      <c r="H95" s="562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2.7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3.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2.7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2.7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3.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2.7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">
      <c r="A111" s="559"/>
      <c r="B111" s="546"/>
      <c r="C111" s="557"/>
      <c r="D111" s="546"/>
      <c r="E111" s="548"/>
      <c r="F111" s="94"/>
      <c r="G111" s="110"/>
      <c r="H111" s="561"/>
      <c r="I111" s="95"/>
      <c r="J111" s="518"/>
      <c r="K111" s="518"/>
      <c r="L111" s="518"/>
      <c r="M111" s="518"/>
      <c r="N111" s="551"/>
      <c r="O111" s="548"/>
      <c r="P111" s="518"/>
      <c r="Q111" s="518"/>
      <c r="R111" s="551"/>
      <c r="S111" s="548"/>
      <c r="T111" s="518"/>
      <c r="U111" s="518"/>
      <c r="V111" s="551"/>
      <c r="W111" s="553"/>
      <c r="X111" s="555"/>
      <c r="Y111" s="555"/>
      <c r="Z111" s="555"/>
    </row>
    <row r="112" spans="1:26" ht="12.75" thickBot="1">
      <c r="A112" s="569"/>
      <c r="B112" s="570"/>
      <c r="C112" s="571"/>
      <c r="D112" s="570"/>
      <c r="E112" s="568"/>
      <c r="F112" s="94"/>
      <c r="G112" s="110"/>
      <c r="H112" s="572"/>
      <c r="I112" s="95"/>
      <c r="J112" s="520"/>
      <c r="K112" s="520"/>
      <c r="L112" s="520"/>
      <c r="M112" s="520"/>
      <c r="N112" s="567"/>
      <c r="O112" s="568"/>
      <c r="P112" s="520"/>
      <c r="Q112" s="520"/>
      <c r="R112" s="567"/>
      <c r="S112" s="568"/>
      <c r="T112" s="520"/>
      <c r="U112" s="520"/>
      <c r="V112" s="567"/>
      <c r="W112" s="573"/>
      <c r="X112" s="574"/>
      <c r="Y112" s="574"/>
      <c r="Z112" s="574"/>
    </row>
    <row r="113" spans="1:26" ht="13.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2.75" thickTop="1">
      <c r="A114" s="524" t="s">
        <v>65</v>
      </c>
      <c r="B114" s="527" t="s">
        <v>24</v>
      </c>
      <c r="C114" s="529" t="s">
        <v>0</v>
      </c>
      <c r="D114" s="530"/>
      <c r="E114" s="531" t="s">
        <v>18</v>
      </c>
      <c r="F114" s="533" t="s">
        <v>1</v>
      </c>
      <c r="G114" s="535" t="s">
        <v>2</v>
      </c>
      <c r="H114" s="536"/>
      <c r="I114" s="536"/>
      <c r="J114" s="536"/>
      <c r="K114" s="536"/>
      <c r="L114" s="536"/>
      <c r="M114" s="536"/>
      <c r="N114" s="537"/>
      <c r="O114" s="529" t="s">
        <v>28</v>
      </c>
      <c r="P114" s="538"/>
      <c r="Q114" s="538"/>
      <c r="R114" s="530"/>
      <c r="S114" s="529" t="s">
        <v>29</v>
      </c>
      <c r="T114" s="538"/>
      <c r="U114" s="538"/>
      <c r="V114" s="530"/>
      <c r="W114" s="529" t="s">
        <v>30</v>
      </c>
      <c r="X114" s="538"/>
      <c r="Y114" s="538"/>
      <c r="Z114" s="538"/>
    </row>
    <row r="115" spans="1:26" ht="12">
      <c r="A115" s="525"/>
      <c r="B115" s="527"/>
      <c r="C115" s="529" t="s">
        <v>11</v>
      </c>
      <c r="D115" s="530" t="s">
        <v>10</v>
      </c>
      <c r="E115" s="531"/>
      <c r="F115" s="533"/>
      <c r="G115" s="535" t="s">
        <v>3</v>
      </c>
      <c r="H115" s="536" t="s">
        <v>4</v>
      </c>
      <c r="I115" s="536" t="s">
        <v>5</v>
      </c>
      <c r="J115" s="536"/>
      <c r="K115" s="536"/>
      <c r="L115" s="536" t="s">
        <v>7</v>
      </c>
      <c r="M115" s="536" t="s">
        <v>8</v>
      </c>
      <c r="N115" s="537" t="s">
        <v>9</v>
      </c>
      <c r="O115" s="535" t="s">
        <v>12</v>
      </c>
      <c r="P115" s="536"/>
      <c r="Q115" s="536" t="s">
        <v>13</v>
      </c>
      <c r="R115" s="537"/>
      <c r="S115" s="535" t="s">
        <v>14</v>
      </c>
      <c r="T115" s="536"/>
      <c r="U115" s="536" t="s">
        <v>15</v>
      </c>
      <c r="V115" s="537"/>
      <c r="W115" s="535" t="s">
        <v>16</v>
      </c>
      <c r="X115" s="536"/>
      <c r="Y115" s="536" t="s">
        <v>17</v>
      </c>
      <c r="Z115" s="536"/>
    </row>
    <row r="116" spans="1:26" ht="12.75" thickBot="1">
      <c r="A116" s="526"/>
      <c r="B116" s="528"/>
      <c r="C116" s="539"/>
      <c r="D116" s="540"/>
      <c r="E116" s="532"/>
      <c r="F116" s="534"/>
      <c r="G116" s="541"/>
      <c r="H116" s="542"/>
      <c r="I116" s="177" t="s">
        <v>6</v>
      </c>
      <c r="J116" s="177" t="s">
        <v>3</v>
      </c>
      <c r="K116" s="177" t="s">
        <v>7</v>
      </c>
      <c r="L116" s="542"/>
      <c r="M116" s="542"/>
      <c r="N116" s="543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1" thickTop="1">
      <c r="A117" s="108" t="s">
        <v>39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">
      <c r="A118" s="18" t="s">
        <v>33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">
      <c r="A119" s="544" t="s">
        <v>40</v>
      </c>
      <c r="B119" s="546"/>
      <c r="C119" s="74"/>
      <c r="D119" s="13" t="s">
        <v>20</v>
      </c>
      <c r="E119" s="548">
        <v>90</v>
      </c>
      <c r="F119" s="15">
        <v>2</v>
      </c>
      <c r="G119" s="14">
        <v>30</v>
      </c>
      <c r="H119" s="11"/>
      <c r="I119" s="11"/>
      <c r="J119" s="518"/>
      <c r="K119" s="518"/>
      <c r="L119" s="518"/>
      <c r="M119" s="518"/>
      <c r="N119" s="551"/>
      <c r="O119" s="548"/>
      <c r="P119" s="518"/>
      <c r="Q119" s="518"/>
      <c r="R119" s="551"/>
      <c r="S119" s="28"/>
      <c r="T119" s="28"/>
      <c r="U119" s="548">
        <v>30</v>
      </c>
      <c r="V119" s="518">
        <v>60</v>
      </c>
      <c r="W119" s="553"/>
      <c r="X119" s="555"/>
      <c r="Y119" s="555"/>
      <c r="Z119" s="555"/>
    </row>
    <row r="120" spans="1:26" ht="12">
      <c r="A120" s="545"/>
      <c r="B120" s="547"/>
      <c r="C120" s="74"/>
      <c r="D120" s="13" t="s">
        <v>27</v>
      </c>
      <c r="E120" s="549"/>
      <c r="F120" s="15">
        <v>4</v>
      </c>
      <c r="G120" s="14"/>
      <c r="H120" s="11"/>
      <c r="I120" s="11">
        <v>60</v>
      </c>
      <c r="J120" s="550"/>
      <c r="K120" s="550"/>
      <c r="L120" s="550"/>
      <c r="M120" s="550"/>
      <c r="N120" s="552"/>
      <c r="O120" s="549"/>
      <c r="P120" s="550"/>
      <c r="Q120" s="550"/>
      <c r="R120" s="552"/>
      <c r="S120" s="74"/>
      <c r="T120" s="74"/>
      <c r="U120" s="549"/>
      <c r="V120" s="550"/>
      <c r="W120" s="554"/>
      <c r="X120" s="556"/>
      <c r="Y120" s="556"/>
      <c r="Z120" s="556"/>
    </row>
    <row r="121" spans="1:26" ht="12">
      <c r="A121" s="544" t="s">
        <v>41</v>
      </c>
      <c r="B121" s="546"/>
      <c r="C121" s="557"/>
      <c r="D121" s="21" t="s">
        <v>20</v>
      </c>
      <c r="E121" s="548">
        <v>75</v>
      </c>
      <c r="F121" s="15">
        <v>2</v>
      </c>
      <c r="G121" s="14">
        <v>30</v>
      </c>
      <c r="H121" s="518"/>
      <c r="I121" s="11"/>
      <c r="J121" s="518"/>
      <c r="K121" s="518"/>
      <c r="L121" s="518"/>
      <c r="M121" s="518"/>
      <c r="N121" s="551"/>
      <c r="O121" s="548"/>
      <c r="P121" s="518"/>
      <c r="Q121" s="518"/>
      <c r="R121" s="551"/>
      <c r="S121" s="548"/>
      <c r="T121" s="518"/>
      <c r="U121" s="518">
        <v>30</v>
      </c>
      <c r="V121" s="551">
        <v>45</v>
      </c>
      <c r="W121" s="553"/>
      <c r="X121" s="555"/>
      <c r="Y121" s="555"/>
      <c r="Z121" s="555"/>
    </row>
    <row r="122" spans="1:26" ht="12">
      <c r="A122" s="545"/>
      <c r="B122" s="547"/>
      <c r="C122" s="558"/>
      <c r="D122" s="21" t="s">
        <v>27</v>
      </c>
      <c r="E122" s="549"/>
      <c r="F122" s="15">
        <v>2</v>
      </c>
      <c r="G122" s="14"/>
      <c r="H122" s="550"/>
      <c r="I122" s="11">
        <v>45</v>
      </c>
      <c r="J122" s="550"/>
      <c r="K122" s="550"/>
      <c r="L122" s="550"/>
      <c r="M122" s="550"/>
      <c r="N122" s="552"/>
      <c r="O122" s="549"/>
      <c r="P122" s="550"/>
      <c r="Q122" s="550"/>
      <c r="R122" s="552"/>
      <c r="S122" s="549"/>
      <c r="T122" s="550"/>
      <c r="U122" s="550"/>
      <c r="V122" s="552"/>
      <c r="W122" s="554"/>
      <c r="X122" s="556"/>
      <c r="Y122" s="556"/>
      <c r="Z122" s="556"/>
    </row>
    <row r="123" spans="1:26" ht="12">
      <c r="A123" s="18" t="s">
        <v>42</v>
      </c>
      <c r="B123" s="21"/>
      <c r="C123" s="13" t="s">
        <v>27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">
      <c r="A124" s="559" t="s">
        <v>34</v>
      </c>
      <c r="B124" s="546"/>
      <c r="C124" s="557" t="s">
        <v>64</v>
      </c>
      <c r="D124" s="546"/>
      <c r="E124" s="548">
        <v>45</v>
      </c>
      <c r="F124" s="21">
        <v>1</v>
      </c>
      <c r="G124" s="14">
        <v>15</v>
      </c>
      <c r="H124" s="561"/>
      <c r="I124" s="11"/>
      <c r="J124" s="518"/>
      <c r="K124" s="518"/>
      <c r="L124" s="518"/>
      <c r="M124" s="518"/>
      <c r="N124" s="551"/>
      <c r="O124" s="548"/>
      <c r="P124" s="518"/>
      <c r="Q124" s="518"/>
      <c r="R124" s="551"/>
      <c r="S124" s="548"/>
      <c r="T124" s="518"/>
      <c r="U124" s="518"/>
      <c r="V124" s="551"/>
      <c r="W124" s="553">
        <v>15</v>
      </c>
      <c r="X124" s="555">
        <v>30</v>
      </c>
      <c r="Y124" s="555"/>
      <c r="Z124" s="555"/>
    </row>
    <row r="125" spans="1:26" ht="12">
      <c r="A125" s="560"/>
      <c r="B125" s="547"/>
      <c r="C125" s="558"/>
      <c r="D125" s="547"/>
      <c r="E125" s="549"/>
      <c r="F125" s="97">
        <v>2</v>
      </c>
      <c r="G125" s="110"/>
      <c r="H125" s="562"/>
      <c r="I125" s="95">
        <v>30</v>
      </c>
      <c r="J125" s="550"/>
      <c r="K125" s="550"/>
      <c r="L125" s="550"/>
      <c r="M125" s="550"/>
      <c r="N125" s="552"/>
      <c r="O125" s="549"/>
      <c r="P125" s="550"/>
      <c r="Q125" s="550"/>
      <c r="R125" s="552"/>
      <c r="S125" s="549"/>
      <c r="T125" s="550"/>
      <c r="U125" s="550"/>
      <c r="V125" s="552"/>
      <c r="W125" s="554"/>
      <c r="X125" s="556"/>
      <c r="Y125" s="556"/>
      <c r="Z125" s="556"/>
    </row>
    <row r="126" spans="1:26" ht="12">
      <c r="A126" s="559" t="s">
        <v>35</v>
      </c>
      <c r="B126" s="546"/>
      <c r="C126" s="134" t="s">
        <v>20</v>
      </c>
      <c r="D126" s="546"/>
      <c r="E126" s="548">
        <v>45</v>
      </c>
      <c r="F126" s="97">
        <v>1</v>
      </c>
      <c r="G126" s="135">
        <v>15</v>
      </c>
      <c r="H126" s="563"/>
      <c r="I126" s="95"/>
      <c r="J126" s="518"/>
      <c r="K126" s="518"/>
      <c r="L126" s="518"/>
      <c r="M126" s="518"/>
      <c r="N126" s="551"/>
      <c r="O126" s="548"/>
      <c r="P126" s="518"/>
      <c r="Q126" s="518"/>
      <c r="R126" s="551"/>
      <c r="S126" s="548"/>
      <c r="T126" s="518"/>
      <c r="U126" s="187"/>
      <c r="V126" s="187"/>
      <c r="W126" s="565">
        <v>15</v>
      </c>
      <c r="X126" s="555">
        <v>30</v>
      </c>
      <c r="Y126" s="555"/>
      <c r="Z126" s="555"/>
    </row>
    <row r="127" spans="1:26" ht="12">
      <c r="A127" s="560"/>
      <c r="B127" s="547"/>
      <c r="C127" s="152" t="s">
        <v>27</v>
      </c>
      <c r="D127" s="547"/>
      <c r="E127" s="549"/>
      <c r="F127" s="21">
        <v>2</v>
      </c>
      <c r="G127" s="151"/>
      <c r="H127" s="564"/>
      <c r="I127" s="11">
        <v>30</v>
      </c>
      <c r="J127" s="550"/>
      <c r="K127" s="550"/>
      <c r="L127" s="550"/>
      <c r="M127" s="550"/>
      <c r="N127" s="552"/>
      <c r="O127" s="549"/>
      <c r="P127" s="550"/>
      <c r="Q127" s="550"/>
      <c r="R127" s="552"/>
      <c r="S127" s="549"/>
      <c r="T127" s="550"/>
      <c r="U127" s="187"/>
      <c r="V127" s="187"/>
      <c r="W127" s="566"/>
      <c r="X127" s="556"/>
      <c r="Y127" s="556"/>
      <c r="Z127" s="556"/>
    </row>
    <row r="128" spans="1:26" ht="12">
      <c r="A128" s="559" t="s">
        <v>36</v>
      </c>
      <c r="B128" s="546"/>
      <c r="C128" s="557" t="s">
        <v>64</v>
      </c>
      <c r="D128" s="546"/>
      <c r="E128" s="548">
        <v>45</v>
      </c>
      <c r="F128" s="15">
        <v>1</v>
      </c>
      <c r="G128" s="14">
        <v>15</v>
      </c>
      <c r="H128" s="561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">
      <c r="A129" s="560"/>
      <c r="B129" s="547"/>
      <c r="C129" s="558"/>
      <c r="D129" s="547"/>
      <c r="E129" s="549"/>
      <c r="F129" s="94">
        <v>2</v>
      </c>
      <c r="G129" s="110"/>
      <c r="H129" s="562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2.75" thickBot="1">
      <c r="A130" s="96" t="s">
        <v>37</v>
      </c>
      <c r="B130" s="97"/>
      <c r="C130" s="109"/>
      <c r="D130" s="97" t="s">
        <v>27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8.75" thickBot="1" thickTop="1">
      <c r="A131" s="113"/>
      <c r="B131" s="114"/>
      <c r="C131" s="117" t="s">
        <v>43</v>
      </c>
      <c r="D131" s="118" t="s">
        <v>38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2.75" thickTop="1">
      <c r="A132" s="112" t="s">
        <v>66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">
      <c r="A133" s="18" t="s">
        <v>67</v>
      </c>
      <c r="B133" s="21"/>
      <c r="C133" s="13" t="s">
        <v>78</v>
      </c>
      <c r="D133" s="21"/>
      <c r="E133" s="14"/>
      <c r="F133" s="15" t="s">
        <v>76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">
      <c r="A134" s="18" t="s">
        <v>68</v>
      </c>
      <c r="B134" s="21"/>
      <c r="C134" s="13" t="s">
        <v>27</v>
      </c>
      <c r="D134" s="21" t="s">
        <v>27</v>
      </c>
      <c r="E134" s="14"/>
      <c r="F134" s="15" t="s">
        <v>75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">
      <c r="A135" s="18" t="s">
        <v>69</v>
      </c>
      <c r="B135" s="21"/>
      <c r="C135" s="13" t="s">
        <v>27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2.75" thickBot="1">
      <c r="A136" s="96" t="s">
        <v>70</v>
      </c>
      <c r="B136" s="97"/>
      <c r="C136" s="109" t="s">
        <v>27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3.5" thickBot="1" thickTop="1">
      <c r="A137" s="113" t="s">
        <v>71</v>
      </c>
      <c r="B137" s="114"/>
      <c r="C137" s="117"/>
      <c r="D137" s="116" t="s">
        <v>27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2.75" thickTop="1">
      <c r="A138" s="172" t="s">
        <v>72</v>
      </c>
      <c r="B138" s="84"/>
      <c r="C138" s="12" t="s">
        <v>64</v>
      </c>
      <c r="D138" s="84"/>
      <c r="E138" s="16"/>
      <c r="F138" s="83" t="s">
        <v>77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">
      <c r="A139" s="18" t="s">
        <v>73</v>
      </c>
      <c r="B139" s="21"/>
      <c r="C139" s="13" t="s">
        <v>27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2.75" thickBot="1">
      <c r="A140" s="18" t="s">
        <v>74</v>
      </c>
      <c r="B140" s="21"/>
      <c r="C140" s="21" t="s">
        <v>27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3.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3.5" thickBot="1" thickTop="1">
      <c r="A142" s="575" t="s">
        <v>44</v>
      </c>
      <c r="B142" s="576"/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  <c r="V142" s="576"/>
      <c r="W142" s="576"/>
      <c r="X142" s="576"/>
      <c r="Y142" s="576"/>
      <c r="Z142" s="577"/>
    </row>
    <row r="143" spans="1:26" ht="12.75" thickTop="1">
      <c r="A143" s="172" t="s">
        <v>45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">
      <c r="A144" s="18" t="s">
        <v>46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">
      <c r="A145" s="559" t="s">
        <v>47</v>
      </c>
      <c r="B145" s="546"/>
      <c r="C145" s="557" t="s">
        <v>21</v>
      </c>
      <c r="D145" s="546" t="s">
        <v>21</v>
      </c>
      <c r="E145" s="548">
        <v>120</v>
      </c>
      <c r="F145" s="15">
        <v>4</v>
      </c>
      <c r="G145" s="548"/>
      <c r="H145" s="561"/>
      <c r="I145" s="518"/>
      <c r="J145" s="518"/>
      <c r="K145" s="518"/>
      <c r="L145" s="518"/>
      <c r="M145" s="518"/>
      <c r="N145" s="551">
        <v>120</v>
      </c>
      <c r="O145" s="548"/>
      <c r="P145" s="518"/>
      <c r="Q145" s="518"/>
      <c r="R145" s="551"/>
      <c r="S145" s="548"/>
      <c r="T145" s="518"/>
      <c r="U145" s="518"/>
      <c r="V145" s="551"/>
      <c r="W145" s="553"/>
      <c r="X145" s="555">
        <v>60</v>
      </c>
      <c r="Y145" s="555"/>
      <c r="Z145" s="555">
        <v>60</v>
      </c>
    </row>
    <row r="146" spans="1:26" ht="12">
      <c r="A146" s="560"/>
      <c r="B146" s="547"/>
      <c r="C146" s="558"/>
      <c r="D146" s="547"/>
      <c r="E146" s="549"/>
      <c r="F146" s="94">
        <v>4</v>
      </c>
      <c r="G146" s="549"/>
      <c r="H146" s="562"/>
      <c r="I146" s="550"/>
      <c r="J146" s="550"/>
      <c r="K146" s="550"/>
      <c r="L146" s="550"/>
      <c r="M146" s="550"/>
      <c r="N146" s="552"/>
      <c r="O146" s="549"/>
      <c r="P146" s="550"/>
      <c r="Q146" s="550"/>
      <c r="R146" s="552"/>
      <c r="S146" s="549"/>
      <c r="T146" s="550"/>
      <c r="U146" s="550"/>
      <c r="V146" s="552"/>
      <c r="W146" s="554"/>
      <c r="X146" s="556"/>
      <c r="Y146" s="556"/>
      <c r="Z146" s="556"/>
    </row>
    <row r="147" spans="1:26" ht="12.75" thickBot="1">
      <c r="A147" s="96" t="s">
        <v>48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3.5" thickBot="1" thickTop="1">
      <c r="A148" s="113"/>
      <c r="B148" s="114"/>
      <c r="C148" s="115" t="s">
        <v>32</v>
      </c>
      <c r="D148" s="116" t="s">
        <v>57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3.5" thickBot="1" thickTop="1">
      <c r="A149" s="580" t="s">
        <v>49</v>
      </c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2"/>
    </row>
    <row r="150" spans="1:26" ht="12.75" thickTop="1">
      <c r="A150" s="583" t="s">
        <v>50</v>
      </c>
      <c r="B150" s="584"/>
      <c r="C150" s="585" t="s">
        <v>21</v>
      </c>
      <c r="D150" s="584" t="s">
        <v>20</v>
      </c>
      <c r="E150" s="578">
        <v>120</v>
      </c>
      <c r="F150" s="132">
        <v>4</v>
      </c>
      <c r="G150" s="578"/>
      <c r="H150" s="587"/>
      <c r="I150" s="579">
        <v>120</v>
      </c>
      <c r="J150" s="579"/>
      <c r="K150" s="579"/>
      <c r="L150" s="579"/>
      <c r="M150" s="579"/>
      <c r="N150" s="586"/>
      <c r="O150" s="578"/>
      <c r="P150" s="579">
        <v>60</v>
      </c>
      <c r="Q150" s="579"/>
      <c r="R150" s="586">
        <v>60</v>
      </c>
      <c r="S150" s="578"/>
      <c r="T150" s="579"/>
      <c r="U150" s="579"/>
      <c r="V150" s="586"/>
      <c r="W150" s="589"/>
      <c r="X150" s="588"/>
      <c r="Y150" s="125"/>
      <c r="Z150" s="588"/>
    </row>
    <row r="151" spans="1:26" ht="12">
      <c r="A151" s="560"/>
      <c r="B151" s="547"/>
      <c r="C151" s="558"/>
      <c r="D151" s="547"/>
      <c r="E151" s="549"/>
      <c r="F151" s="99">
        <v>4</v>
      </c>
      <c r="G151" s="549"/>
      <c r="H151" s="562"/>
      <c r="I151" s="550"/>
      <c r="J151" s="550"/>
      <c r="K151" s="550"/>
      <c r="L151" s="550"/>
      <c r="M151" s="550"/>
      <c r="N151" s="552"/>
      <c r="O151" s="549"/>
      <c r="P151" s="550"/>
      <c r="Q151" s="550"/>
      <c r="R151" s="552"/>
      <c r="S151" s="549"/>
      <c r="T151" s="550"/>
      <c r="U151" s="550"/>
      <c r="V151" s="552"/>
      <c r="W151" s="554"/>
      <c r="X151" s="556"/>
      <c r="Y151" s="125"/>
      <c r="Z151" s="556"/>
    </row>
    <row r="152" spans="1:26" ht="12">
      <c r="A152" s="18" t="s">
        <v>51</v>
      </c>
      <c r="B152" s="21"/>
      <c r="C152" s="13" t="s">
        <v>27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">
      <c r="A153" s="18" t="s">
        <v>52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">
      <c r="A154" s="18" t="s">
        <v>53</v>
      </c>
      <c r="B154" s="21"/>
      <c r="C154" s="13"/>
      <c r="D154" s="21" t="s">
        <v>27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">
      <c r="A155" s="18" t="s">
        <v>54</v>
      </c>
      <c r="B155" s="21"/>
      <c r="C155" s="13"/>
      <c r="D155" s="21" t="s">
        <v>27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2.75" thickBot="1">
      <c r="A157" s="121" t="s">
        <v>55</v>
      </c>
      <c r="B157" s="98"/>
      <c r="C157" s="122"/>
      <c r="D157" s="98" t="s">
        <v>27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18.75" thickBot="1" thickTop="1">
      <c r="A158" s="113"/>
      <c r="B158" s="116"/>
      <c r="C158" s="117" t="s">
        <v>58</v>
      </c>
      <c r="D158" s="118" t="s">
        <v>59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3.5" thickBot="1" thickTop="1">
      <c r="A159" s="136" t="s">
        <v>63</v>
      </c>
      <c r="B159" s="137"/>
      <c r="C159" s="138"/>
      <c r="D159" s="137" t="s">
        <v>56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3.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2.7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2016-04-10T20:17:29Z</cp:lastPrinted>
  <dcterms:created xsi:type="dcterms:W3CDTF">1997-02-26T13:46:56Z</dcterms:created>
  <dcterms:modified xsi:type="dcterms:W3CDTF">2018-07-10T22:31:55Z</dcterms:modified>
  <cp:category/>
  <cp:version/>
  <cp:contentType/>
  <cp:contentStatus/>
</cp:coreProperties>
</file>