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OKUMENTACJE KIERUNKÓW\PEDAGOGIKA\PEDAGOGIKA_od 2016-2017\"/>
    </mc:Choice>
  </mc:AlternateContent>
  <bookViews>
    <workbookView xWindow="0" yWindow="0" windowWidth="19440" windowHeight="12435"/>
  </bookViews>
  <sheets>
    <sheet name="pedagogika" sheetId="4" r:id="rId1"/>
  </sheets>
  <definedNames>
    <definedName name="_xlnm.Print_Area" localSheetId="0">pedagogika!$A$1:$W$160</definedName>
  </definedNames>
  <calcPr calcId="162913"/>
</workbook>
</file>

<file path=xl/calcChain.xml><?xml version="1.0" encoding="utf-8"?>
<calcChain xmlns="http://schemas.openxmlformats.org/spreadsheetml/2006/main">
  <c r="Q130" i="4" l="1"/>
  <c r="T130" i="4"/>
  <c r="T129" i="4"/>
  <c r="Q129" i="4"/>
  <c r="I129" i="4"/>
  <c r="G129" i="4"/>
  <c r="F130" i="4"/>
  <c r="E129" i="4"/>
  <c r="T79" i="4"/>
  <c r="Q79" i="4"/>
  <c r="T78" i="4"/>
  <c r="Q78" i="4"/>
  <c r="I78" i="4"/>
  <c r="G78" i="4"/>
  <c r="F79" i="4"/>
  <c r="E78" i="4"/>
  <c r="E19" i="4"/>
  <c r="K38" i="4"/>
  <c r="T146" i="4"/>
  <c r="Q146" i="4"/>
  <c r="L19" i="4"/>
  <c r="T145" i="4"/>
  <c r="Q145" i="4"/>
  <c r="N152" i="4"/>
  <c r="N146" i="4" l="1"/>
  <c r="Q117" i="4"/>
  <c r="T105" i="4"/>
  <c r="Q105" i="4"/>
  <c r="T94" i="4"/>
  <c r="Q94" i="4"/>
  <c r="Q93" i="4"/>
  <c r="G19" i="4"/>
  <c r="K19" i="4"/>
  <c r="F19" i="4"/>
  <c r="T54" i="4"/>
  <c r="Q54" i="4"/>
  <c r="I54" i="4"/>
  <c r="G54" i="4"/>
  <c r="F55" i="4"/>
  <c r="E54" i="4"/>
  <c r="T67" i="4"/>
  <c r="Q67" i="4"/>
  <c r="T55" i="4"/>
  <c r="Q55" i="4"/>
  <c r="U19" i="4"/>
  <c r="E27" i="4"/>
  <c r="E146" i="4" l="1"/>
  <c r="Q142" i="4"/>
  <c r="Q149" i="4" s="1"/>
  <c r="Q152" i="4" s="1"/>
  <c r="T117" i="4"/>
  <c r="T116" i="4"/>
  <c r="T104" i="4"/>
  <c r="Q104" i="4"/>
  <c r="T93" i="4"/>
  <c r="T66" i="4"/>
  <c r="Q66" i="4"/>
  <c r="F94" i="4" l="1"/>
  <c r="G66" i="4"/>
  <c r="F67" i="4"/>
  <c r="E66" i="4"/>
  <c r="E34" i="4"/>
  <c r="E144" i="4" l="1"/>
  <c r="E37" i="4"/>
  <c r="K27" i="4"/>
  <c r="O19" i="4"/>
  <c r="I19" i="4" l="1"/>
  <c r="I37" i="4" s="1"/>
  <c r="I144" i="4" l="1"/>
  <c r="V34" i="4"/>
  <c r="S34" i="4"/>
  <c r="P34" i="4"/>
  <c r="M34" i="4"/>
  <c r="K37" i="4" s="1"/>
  <c r="K144" i="4" s="1"/>
  <c r="K151" i="4" s="1"/>
  <c r="J34" i="4"/>
  <c r="J37" i="4" s="1"/>
  <c r="F34" i="4"/>
  <c r="T142" i="4"/>
  <c r="T149" i="4" s="1"/>
  <c r="T152" i="4" s="1"/>
  <c r="F147" i="4"/>
  <c r="K145" i="4"/>
  <c r="K152" i="4" s="1"/>
  <c r="T141" i="4"/>
  <c r="T148" i="4" s="1"/>
  <c r="Q141" i="4"/>
  <c r="Q148" i="4" s="1"/>
  <c r="I141" i="4"/>
  <c r="H141" i="4"/>
  <c r="G141" i="4"/>
  <c r="F142" i="4"/>
  <c r="F149" i="4" s="1"/>
  <c r="E141" i="4"/>
  <c r="E148" i="4" s="1"/>
  <c r="E151" i="4" s="1"/>
  <c r="F117" i="4"/>
  <c r="Q116" i="4"/>
  <c r="I116" i="4"/>
  <c r="H116" i="4"/>
  <c r="G116" i="4"/>
  <c r="I104" i="4"/>
  <c r="E116" i="4"/>
  <c r="G104" i="4"/>
  <c r="F105" i="4"/>
  <c r="E104" i="4"/>
  <c r="I93" i="4"/>
  <c r="H93" i="4"/>
  <c r="G93" i="4"/>
  <c r="E93" i="4"/>
  <c r="Q144" i="4" l="1"/>
  <c r="Q151" i="4" s="1"/>
  <c r="Q37" i="4"/>
  <c r="T144" i="4"/>
  <c r="T151" i="4" s="1"/>
  <c r="T37" i="4"/>
  <c r="J144" i="4"/>
  <c r="I66" i="4"/>
  <c r="N27" i="4" l="1"/>
  <c r="G27" i="4"/>
  <c r="G37" i="4" s="1"/>
  <c r="F27" i="4"/>
  <c r="F145" i="4" s="1"/>
  <c r="F152" i="4" s="1"/>
  <c r="N37" i="4" l="1"/>
  <c r="N144" i="4"/>
  <c r="O151" i="4" s="1"/>
  <c r="F38" i="4"/>
  <c r="G144" i="4"/>
</calcChain>
</file>

<file path=xl/sharedStrings.xml><?xml version="1.0" encoding="utf-8"?>
<sst xmlns="http://schemas.openxmlformats.org/spreadsheetml/2006/main" count="406" uniqueCount="251">
  <si>
    <t>Forma zaliczenia</t>
  </si>
  <si>
    <t>ECTS</t>
  </si>
  <si>
    <t>Forma zajęć</t>
  </si>
  <si>
    <t>W</t>
  </si>
  <si>
    <t>K</t>
  </si>
  <si>
    <t>Ćw</t>
  </si>
  <si>
    <t>S</t>
  </si>
  <si>
    <t>Sem. letni</t>
  </si>
  <si>
    <t>Sem. zim</t>
  </si>
  <si>
    <t>sem. I</t>
  </si>
  <si>
    <t>sem. II</t>
  </si>
  <si>
    <t>sem. III</t>
  </si>
  <si>
    <t>sem. IV</t>
  </si>
  <si>
    <t>Liczba godz.</t>
  </si>
  <si>
    <t>W/K</t>
  </si>
  <si>
    <t>E</t>
  </si>
  <si>
    <t>rok I</t>
  </si>
  <si>
    <t>rok II</t>
  </si>
  <si>
    <t>Zo</t>
  </si>
  <si>
    <t>STACJONARNE STUDIA II STOPNIA, profil OGÓLNOAKADEMICKI</t>
  </si>
  <si>
    <t>W - wykłady, K - konwersatorium, Ćw - ćwiczenia, S - seminarium</t>
  </si>
  <si>
    <t>Antropologia kulturowa w pedagogice</t>
  </si>
  <si>
    <t>Współczesne nurty filozofii w pedagogice</t>
  </si>
  <si>
    <t>Współczesne nurty socjologii w pedagogice</t>
  </si>
  <si>
    <t>Psychologia społeczna</t>
  </si>
  <si>
    <t>Pedagogika porównawcza</t>
  </si>
  <si>
    <t>Przedmioty dla kierunku</t>
  </si>
  <si>
    <t>Metody badań społecznych</t>
  </si>
  <si>
    <t>Przedmioty dla specjalności</t>
  </si>
  <si>
    <t>A:  Przedmioty podstawowe</t>
  </si>
  <si>
    <t>B:  Przedmioty kierunkowe</t>
  </si>
  <si>
    <t>F</t>
  </si>
  <si>
    <t>Razem godzin</t>
  </si>
  <si>
    <t>Historia pedagogiki</t>
  </si>
  <si>
    <t>Pedagogika ogólna</t>
  </si>
  <si>
    <t>Dydaktyka ogólna</t>
  </si>
  <si>
    <t>Teorie wychowania</t>
  </si>
  <si>
    <t>Seminarium magisterskie</t>
  </si>
  <si>
    <t>o/ow1</t>
  </si>
  <si>
    <t>o1.2</t>
  </si>
  <si>
    <t>o1.1</t>
  </si>
  <si>
    <t>o1.3</t>
  </si>
  <si>
    <t>o1.4</t>
  </si>
  <si>
    <t>o1.5</t>
  </si>
  <si>
    <t>o/ow 2</t>
  </si>
  <si>
    <t>o2.1</t>
  </si>
  <si>
    <t>o2.2</t>
  </si>
  <si>
    <t>o2.3</t>
  </si>
  <si>
    <t>o2.4</t>
  </si>
  <si>
    <t>o2.5</t>
  </si>
  <si>
    <t>ow 2.6</t>
  </si>
  <si>
    <t>ow3</t>
  </si>
  <si>
    <t>Z</t>
  </si>
  <si>
    <t xml:space="preserve">D 1. Pedagogika resocjalizacyjna z elementami psychoterapii </t>
  </si>
  <si>
    <t>Współczesne koncepcje resocjalizacji</t>
  </si>
  <si>
    <t>Organizacja i funkcjonowanie systemów resocjalizacyjnych</t>
  </si>
  <si>
    <t>Patologia społeczna i kryminologia</t>
  </si>
  <si>
    <t>Wybrane problemy penitencjarystyki</t>
  </si>
  <si>
    <t>Praca resocjalizacyjna</t>
  </si>
  <si>
    <t>Psychoterapia w resocjalizacji</t>
  </si>
  <si>
    <t>Przestępczość i resocjalizacja kobiet</t>
  </si>
  <si>
    <t>Postępowanie ze sprawcami przestępstw seksualnych</t>
  </si>
  <si>
    <t>Strategie pracy z rodziną dysfunkcyjną</t>
  </si>
  <si>
    <t xml:space="preserve">D 2. Pedagogika opiekuńcza z poradnictwem rodzinnym </t>
  </si>
  <si>
    <t>Socjografia dzieciństwa</t>
  </si>
  <si>
    <t>Pedagogika rodziny</t>
  </si>
  <si>
    <t>Psychologiczne wspomaganie rozwoju dzieci i młodzieży</t>
  </si>
  <si>
    <t>Interwencja i wsparcie rodziny w sytuacji kryzysowej</t>
  </si>
  <si>
    <t>Psychopedagogiczne poradnictwo rodzinne</t>
  </si>
  <si>
    <t>Asystentura rodzin</t>
  </si>
  <si>
    <t>Organizacje pozarządowe i wolontariat w systemie opieki</t>
  </si>
  <si>
    <t>Pedagogika czasu wolnego</t>
  </si>
  <si>
    <t>Pedagogika społeczna</t>
  </si>
  <si>
    <t>Siły społeczne rodziny</t>
  </si>
  <si>
    <t>D 4. Pedagogika wielokulturowości</t>
  </si>
  <si>
    <t>Pedagogika wielo-, międzykulturowa i regionalna</t>
  </si>
  <si>
    <t>Teorie tożsamości etnicznych i kulturowych</t>
  </si>
  <si>
    <t>Mniejszości narodowe, etniczne i regionalne w Polsce</t>
  </si>
  <si>
    <t>Konstruowanie projektów włączających</t>
  </si>
  <si>
    <t>Prawne podstawy polityki i edukacji wielo-, międzykulturowej i regionalnej</t>
  </si>
  <si>
    <t xml:space="preserve">Komunikacja międzyludzka w relacjach międzykulturowych </t>
  </si>
  <si>
    <t>Diagnozowanie potrzeb mniejszości narodowych, etnicznych i regionalnych</t>
  </si>
  <si>
    <t>Psychoedukacja (doradztwo, coaching, mentoring) w środowiskach zróznicowanych kulturowo</t>
  </si>
  <si>
    <t>Tożsamość pedagogiki opiekuńczej</t>
  </si>
  <si>
    <t>D 5. Pedagogika szkoły</t>
  </si>
  <si>
    <t>Pedagogika szkoły</t>
  </si>
  <si>
    <t>Organizowanie przestrzeni dydaktycznej</t>
  </si>
  <si>
    <t>Aktywizowanie uczenia się</t>
  </si>
  <si>
    <t>Alternatywne koncepcje kształcenia</t>
  </si>
  <si>
    <t>Programy i podręczniki szkolne</t>
  </si>
  <si>
    <t>Rozwiązywanie konfliktów</t>
  </si>
  <si>
    <t>Uczeń ze specjalnymi potrzebami edukacyjnymi</t>
  </si>
  <si>
    <t>D 6. Edukacja dorosłych</t>
  </si>
  <si>
    <t>Psychologiczne aspekty rozwoju człowieka dorosłego</t>
  </si>
  <si>
    <t>Andragogika porównawcza</t>
  </si>
  <si>
    <t>Dydaktyka dorosłych</t>
  </si>
  <si>
    <t>Uczenie się w ruchach społecznych</t>
  </si>
  <si>
    <t>Animacja pracy edukacyjnej w środowisku</t>
  </si>
  <si>
    <t>Komunikacja międzyludzka</t>
  </si>
  <si>
    <t>Biografia edukacyjna</t>
  </si>
  <si>
    <t>Gerontologia społeczna</t>
  </si>
  <si>
    <t>Aktywizowanie pracy edukacyjnej z seniorami</t>
  </si>
  <si>
    <t>D 7. Edukacja mobilna w kulturze cyfrowej</t>
  </si>
  <si>
    <t>Multimedialna kultura w edukacji</t>
  </si>
  <si>
    <t>D 8. Wczesna edukacja z diagnozą i ewaluacją oświatową</t>
  </si>
  <si>
    <t>Pedagogika wczesnej edukacji</t>
  </si>
  <si>
    <t>Programy autorskie i innowacje edukacyjne</t>
  </si>
  <si>
    <t>Podstawy pomiaru dydaktycznego we wczesnej edukacji</t>
  </si>
  <si>
    <t>Studia przypadków i badanie w działaniu we wczesnej edukacji</t>
  </si>
  <si>
    <t>Ewaluacja wewnętrzna w placówkach szkolnych i przedszkolnych</t>
  </si>
  <si>
    <t>Diagnozowanie codzienności edukacyjnej i rodzinnej dziecka</t>
  </si>
  <si>
    <t>Monitorowanie i ocenianie kompetencji dziecka</t>
  </si>
  <si>
    <t>Badania zewnętrzne we wczesnej edukacji i polityka oświatowa</t>
  </si>
  <si>
    <t>Liczba godzin z przedmiotów dla kierunku</t>
  </si>
  <si>
    <t>Razem punktów ECTS</t>
  </si>
  <si>
    <t>1. każdy student może nieodpłatnie na studiach stacjonarnych i w ramach opłaty za studia niestacjonarne na kierunku: Pedagogika wybrać tylko jedną specjalność</t>
  </si>
  <si>
    <t>3. warunkiem utworzenia danej specjalności jest jej liczebność, odpowiadająca liczebności wskazanej w Zarządzeniu Rektora UG</t>
  </si>
  <si>
    <t>Liczba godzin z przedmiotów dla specjalności</t>
  </si>
  <si>
    <t>Liczba punktów ECTS z przedmiotów dla kierunku</t>
  </si>
  <si>
    <t>Liczba punktów z przedmiotów dla specjalności</t>
  </si>
  <si>
    <t>Liczba godzin z przedmiotów obowiązkowych (A i B)</t>
  </si>
  <si>
    <t>Liczba punktów  ECTS  z przedmiotów obowiązkowych (A i B)</t>
  </si>
  <si>
    <t>Liczba punktów z przedmiotów fakultatywnych ( C)</t>
  </si>
  <si>
    <t>Liczba godzin z przedmiotów dla specjalności (D)</t>
  </si>
  <si>
    <t>Liczba punktów ECTS za przedmiotów do wyboru (D)</t>
  </si>
  <si>
    <t>Liczba godzin z przedmiotów fakultatywych ( C)</t>
  </si>
  <si>
    <t xml:space="preserve">Zasady przyjmowania na specjalność: </t>
  </si>
  <si>
    <t>Liczba obowiązkowych egzaminów</t>
  </si>
  <si>
    <t>D1</t>
  </si>
  <si>
    <t>D1.1</t>
  </si>
  <si>
    <t>D1.2</t>
  </si>
  <si>
    <t>D1.3</t>
  </si>
  <si>
    <t>D1.4</t>
  </si>
  <si>
    <t>D1.5</t>
  </si>
  <si>
    <t>D1.6</t>
  </si>
  <si>
    <t>D1.7</t>
  </si>
  <si>
    <t>D1.8</t>
  </si>
  <si>
    <t>D1.9</t>
  </si>
  <si>
    <t>D2</t>
  </si>
  <si>
    <t>D2.1</t>
  </si>
  <si>
    <t>D2.2</t>
  </si>
  <si>
    <t>D2.3</t>
  </si>
  <si>
    <t>D2.4</t>
  </si>
  <si>
    <t>D2.5</t>
  </si>
  <si>
    <t>D2.6</t>
  </si>
  <si>
    <t>D2.7</t>
  </si>
  <si>
    <t>D2.8</t>
  </si>
  <si>
    <t>D2.9</t>
  </si>
  <si>
    <t>D3</t>
  </si>
  <si>
    <t>D3.1</t>
  </si>
  <si>
    <t>D3.2</t>
  </si>
  <si>
    <t>D3.3</t>
  </si>
  <si>
    <t>D3.4</t>
  </si>
  <si>
    <t>D3.5</t>
  </si>
  <si>
    <t>D3.6</t>
  </si>
  <si>
    <t>D3.7</t>
  </si>
  <si>
    <t>D3.8</t>
  </si>
  <si>
    <t>D4</t>
  </si>
  <si>
    <t>D4.1</t>
  </si>
  <si>
    <t>D4.2</t>
  </si>
  <si>
    <t>D4.3</t>
  </si>
  <si>
    <t>D4.4</t>
  </si>
  <si>
    <t>D4.5</t>
  </si>
  <si>
    <t>D4.6</t>
  </si>
  <si>
    <t>D4.7</t>
  </si>
  <si>
    <t>D4.8</t>
  </si>
  <si>
    <t>D4.9</t>
  </si>
  <si>
    <t>D5</t>
  </si>
  <si>
    <t>D5.1</t>
  </si>
  <si>
    <t>D5.2</t>
  </si>
  <si>
    <t>D5.3</t>
  </si>
  <si>
    <t>D5.4</t>
  </si>
  <si>
    <t>D5.5</t>
  </si>
  <si>
    <t>D5.6</t>
  </si>
  <si>
    <t>D5.7</t>
  </si>
  <si>
    <t>D5.8</t>
  </si>
  <si>
    <t>D6</t>
  </si>
  <si>
    <t>D6.1</t>
  </si>
  <si>
    <t>D6.2</t>
  </si>
  <si>
    <t>D6.3</t>
  </si>
  <si>
    <t>D6.4</t>
  </si>
  <si>
    <t>D6.5</t>
  </si>
  <si>
    <t>D6.6</t>
  </si>
  <si>
    <t>D6.7</t>
  </si>
  <si>
    <t>D6.8</t>
  </si>
  <si>
    <t>D6.9</t>
  </si>
  <si>
    <t>D7</t>
  </si>
  <si>
    <t>D7.2</t>
  </si>
  <si>
    <t>D7.1</t>
  </si>
  <si>
    <t>D7.3</t>
  </si>
  <si>
    <t>D7.4</t>
  </si>
  <si>
    <t>D7.5</t>
  </si>
  <si>
    <t>D7.6</t>
  </si>
  <si>
    <t>D7.7</t>
  </si>
  <si>
    <t>D7.8</t>
  </si>
  <si>
    <t>D7.9</t>
  </si>
  <si>
    <t>D7.10</t>
  </si>
  <si>
    <t>D8</t>
  </si>
  <si>
    <t>D8.1</t>
  </si>
  <si>
    <t>D8.2</t>
  </si>
  <si>
    <t>D8.3</t>
  </si>
  <si>
    <t>D8.4</t>
  </si>
  <si>
    <t>D8.5</t>
  </si>
  <si>
    <t>D8.6</t>
  </si>
  <si>
    <t>D8.7</t>
  </si>
  <si>
    <t>D8.8</t>
  </si>
  <si>
    <t>D8.9</t>
  </si>
  <si>
    <t>Zakładanie i organizacja placówek alternatywnych</t>
  </si>
  <si>
    <t>Organizowanie środowiska wychowawczego  w klasie i szkole</t>
  </si>
  <si>
    <t>Wychowanie fizyczne</t>
  </si>
  <si>
    <t>ow 1.7</t>
  </si>
  <si>
    <t>Język obcy</t>
  </si>
  <si>
    <t>2E2Zo</t>
  </si>
  <si>
    <t xml:space="preserve">2. w przypadku liczby kandydatów przekraczającej liczbę miejsc na danej specjalności, kryterium wyboru stanowi średnia ocen ze wszystkich zaliczeń i egzaminów, uzyskana po I semestrze studiów                                                                                                                                                                                                                                                                                                                                                                                                                                                                                        studiów </t>
  </si>
  <si>
    <t>Modele edukacji wielo-, miedzykulturowej i regionalnej</t>
  </si>
  <si>
    <t>ow 1.6</t>
  </si>
  <si>
    <t>E5Zo</t>
  </si>
  <si>
    <t>ZoZ</t>
  </si>
  <si>
    <t>2Z</t>
  </si>
  <si>
    <t>C: Przedmioty fakultatywne *</t>
  </si>
  <si>
    <t>E 3Zo</t>
  </si>
  <si>
    <t>E4Zo</t>
  </si>
  <si>
    <t>E 4Zo</t>
  </si>
  <si>
    <t>E3Zo</t>
  </si>
  <si>
    <t>o1.5.1.</t>
  </si>
  <si>
    <t>01.5.2.</t>
  </si>
  <si>
    <t>E6Zo</t>
  </si>
  <si>
    <t>Metody badań ilościowych</t>
  </si>
  <si>
    <t>Metody badań jakościowych</t>
  </si>
  <si>
    <t xml:space="preserve">D 3. Pedagogika społeczna-animacja zmiany </t>
  </si>
  <si>
    <t>Animacja-teoria i praktyka zmiany społecznej</t>
  </si>
  <si>
    <t>Antropologia dla animatora zmiany społecznej</t>
  </si>
  <si>
    <t>Kultura popularna w animacji</t>
  </si>
  <si>
    <t>Animacja zmiany w środowiski pracy</t>
  </si>
  <si>
    <t>Animacja międzykulturowa</t>
  </si>
  <si>
    <t>Biografia w animacji</t>
  </si>
  <si>
    <t>D3.9</t>
  </si>
  <si>
    <t>Specjalności: pedagogika resocjalizacyjna z elementami psychoterapii, pedagogika opiekuńcza z poradnictwem rodzinnym, pedagogika społeczna-animacja zmiany, pedagogika wielokulturowości, pedagogika szkoły, edukacja dorosłych, edukacja mobilna w kulturze cyfrowej, wczesna edukacja z diagnozą i ewaluacją oświatową</t>
  </si>
  <si>
    <t>Aktywizm społeczny w czasach nowych mobilności: uczące się wspólnoty</t>
  </si>
  <si>
    <t>Infrastruktura m-learningu</t>
  </si>
  <si>
    <t>Projekty m-learning na świecie: emancypacja i nowa alfabetyzacja</t>
  </si>
  <si>
    <t>Dzieci i rodzice w kulturze mobilnej. Wideoetnografia</t>
  </si>
  <si>
    <t>E-booki i aplikacje mobilne w pracy szkoły</t>
  </si>
  <si>
    <t>Drony i roboty edukacyjne: robotyka dla dzieci</t>
  </si>
  <si>
    <t>Umiejętności XXI wieku: kodowanie dla dzieci</t>
  </si>
  <si>
    <t>Teorie m-learningu: konektywizm i odmiejscowienie edukacji</t>
  </si>
  <si>
    <r>
      <t xml:space="preserve">Kierunek: PEDAGOGIKA - PLAN STUDIÓW OD ROKU AKADEMICKIEGO 2016-2017                                     </t>
    </r>
    <r>
      <rPr>
        <b/>
        <sz val="9"/>
        <color rgb="FFFF0000"/>
        <rFont val="Arial CE"/>
        <charset val="238"/>
      </rPr>
      <t xml:space="preserve"> </t>
    </r>
  </si>
  <si>
    <t>Media, kultura i edukacja</t>
  </si>
  <si>
    <t>Współpraca ze środowiskiem społecznym</t>
  </si>
  <si>
    <t>*z corocznie uaktualnianej oferty fakultetów studenci wybierają 5 przedmiotów, każdy po 20 godzin i 2 punkty ECTS, z czego 3 przedmioty w semestrze III i 2 przedmioty w semestrze IV. Do grupy przedmiotów fakultatywnych należy 30 - godzinny wykład na innym kierunku o wartości 2 punktów ECTS, realizowany w II semestrze</t>
  </si>
  <si>
    <t>A: Andragogika                                                                                                       B: Pedeutologia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</si>
</sst>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sz val="8"/>
      <color rgb="FFFF0000"/>
      <name val="Arial CE"/>
      <charset val="238"/>
    </font>
    <font>
      <sz val="9"/>
      <name val="Times New Roman"/>
      <family val="1"/>
      <charset val="238"/>
    </font>
    <font>
      <b/>
      <sz val="8"/>
      <color rgb="FFFF0000"/>
      <name val="Arial CE"/>
      <charset val="238"/>
    </font>
    <font>
      <b/>
      <sz val="11"/>
      <name val="Times New Roman"/>
      <family val="1"/>
      <charset val="238"/>
    </font>
    <font>
      <b/>
      <sz val="7"/>
      <name val="Arial"/>
      <family val="2"/>
      <charset val="238"/>
    </font>
    <font>
      <vertAlign val="superscript"/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5" tint="0.59996337778862885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/>
    <xf numFmtId="0" fontId="3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/>
    <xf numFmtId="0" fontId="1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1" xfId="0" applyFont="1" applyBorder="1" applyAlignment="1"/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0" borderId="15" xfId="0" applyFont="1" applyBorder="1" applyAlignment="1"/>
    <xf numFmtId="0" fontId="1" fillId="0" borderId="0" xfId="0" applyFont="1"/>
    <xf numFmtId="0" fontId="1" fillId="0" borderId="0" xfId="0" applyFont="1"/>
    <xf numFmtId="0" fontId="1" fillId="0" borderId="29" xfId="0" applyFont="1" applyBorder="1" applyAlignment="1">
      <alignment horizontal="left" vertical="center"/>
    </xf>
    <xf numFmtId="0" fontId="1" fillId="0" borderId="3" xfId="0" applyFont="1" applyBorder="1" applyAlignment="1"/>
    <xf numFmtId="0" fontId="3" fillId="0" borderId="2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2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4" xfId="0" applyFont="1" applyFill="1" applyBorder="1" applyAlignment="1">
      <alignment vertical="center"/>
    </xf>
    <xf numFmtId="0" fontId="5" fillId="0" borderId="4" xfId="0" applyFont="1" applyFill="1" applyBorder="1"/>
    <xf numFmtId="0" fontId="1" fillId="0" borderId="6" xfId="0" applyFont="1" applyFill="1" applyBorder="1"/>
    <xf numFmtId="0" fontId="5" fillId="0" borderId="20" xfId="0" applyFont="1" applyFill="1" applyBorder="1"/>
    <xf numFmtId="0" fontId="1" fillId="0" borderId="10" xfId="0" applyFont="1" applyFill="1" applyBorder="1"/>
    <xf numFmtId="0" fontId="2" fillId="2" borderId="3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" fillId="0" borderId="22" xfId="0" applyFont="1" applyFill="1" applyBorder="1"/>
    <xf numFmtId="0" fontId="5" fillId="0" borderId="22" xfId="0" applyFont="1" applyFill="1" applyBorder="1"/>
    <xf numFmtId="0" fontId="1" fillId="0" borderId="20" xfId="0" applyFont="1" applyFill="1" applyBorder="1"/>
    <xf numFmtId="0" fontId="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/>
    <xf numFmtId="0" fontId="3" fillId="0" borderId="14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/>
    <xf numFmtId="0" fontId="3" fillId="0" borderId="3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9" xfId="0" applyFont="1" applyBorder="1" applyAlignment="1"/>
    <xf numFmtId="0" fontId="3" fillId="0" borderId="4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5" fillId="2" borderId="2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57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5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1" fontId="2" fillId="0" borderId="47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1" fillId="0" borderId="61" xfId="0" applyFont="1" applyFill="1" applyBorder="1"/>
    <xf numFmtId="0" fontId="12" fillId="0" borderId="0" xfId="0" applyFont="1"/>
    <xf numFmtId="0" fontId="5" fillId="4" borderId="9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left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/>
    <xf numFmtId="0" fontId="2" fillId="5" borderId="26" xfId="0" applyFont="1" applyFill="1" applyBorder="1" applyAlignment="1">
      <alignment horizontal="left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left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/>
    <xf numFmtId="0" fontId="3" fillId="5" borderId="27" xfId="0" applyFont="1" applyFill="1" applyBorder="1" applyAlignment="1">
      <alignment horizontal="center" vertical="center" wrapText="1"/>
    </xf>
    <xf numFmtId="0" fontId="11" fillId="5" borderId="36" xfId="0" applyFont="1" applyFill="1" applyBorder="1" applyAlignment="1">
      <alignment vertical="center"/>
    </xf>
    <xf numFmtId="0" fontId="3" fillId="5" borderId="39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/>
    </xf>
    <xf numFmtId="0" fontId="5" fillId="5" borderId="36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left"/>
    </xf>
    <xf numFmtId="0" fontId="2" fillId="5" borderId="24" xfId="0" applyFont="1" applyFill="1" applyBorder="1" applyAlignment="1">
      <alignment horizontal="left"/>
    </xf>
    <xf numFmtId="0" fontId="3" fillId="5" borderId="4" xfId="0" applyFont="1" applyFill="1" applyBorder="1" applyAlignment="1">
      <alignment wrapText="1"/>
    </xf>
    <xf numFmtId="0" fontId="2" fillId="5" borderId="3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2" fillId="5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/>
    <xf numFmtId="0" fontId="2" fillId="5" borderId="41" xfId="0" applyFont="1" applyFill="1" applyBorder="1" applyAlignment="1">
      <alignment horizontal="left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2" fillId="5" borderId="24" xfId="0" applyFont="1" applyFill="1" applyBorder="1" applyAlignment="1">
      <alignment wrapText="1"/>
    </xf>
    <xf numFmtId="0" fontId="2" fillId="5" borderId="7" xfId="0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3" borderId="14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14" xfId="0" applyFont="1" applyFill="1" applyBorder="1" applyAlignment="1">
      <alignment wrapText="1"/>
    </xf>
    <xf numFmtId="0" fontId="3" fillId="3" borderId="11" xfId="0" applyFont="1" applyFill="1" applyBorder="1" applyAlignment="1">
      <alignment wrapText="1"/>
    </xf>
    <xf numFmtId="0" fontId="2" fillId="5" borderId="14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26" xfId="0" applyFont="1" applyFill="1" applyBorder="1" applyAlignment="1">
      <alignment horizontal="left" wrapText="1"/>
    </xf>
    <xf numFmtId="0" fontId="13" fillId="5" borderId="36" xfId="0" applyFont="1" applyFill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62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2" fillId="5" borderId="58" xfId="0" applyFont="1" applyFill="1" applyBorder="1" applyAlignment="1">
      <alignment horizontal="center" vertical="center" wrapText="1"/>
    </xf>
    <xf numFmtId="0" fontId="2" fillId="5" borderId="64" xfId="0" applyFont="1" applyFill="1" applyBorder="1" applyAlignment="1">
      <alignment horizontal="center" vertical="center" wrapText="1"/>
    </xf>
    <xf numFmtId="0" fontId="2" fillId="5" borderId="6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2" fillId="0" borderId="24" xfId="0" applyFont="1" applyFill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5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3" fillId="0" borderId="49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5" borderId="59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5" fillId="5" borderId="52" xfId="0" applyFont="1" applyFill="1" applyBorder="1" applyAlignment="1">
      <alignment horizontal="center" vertical="center"/>
    </xf>
    <xf numFmtId="0" fontId="5" fillId="5" borderId="53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5" borderId="54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0" fontId="5" fillId="5" borderId="38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62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4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 wrapText="1"/>
    </xf>
    <xf numFmtId="0" fontId="2" fillId="5" borderId="53" xfId="0" applyFont="1" applyFill="1" applyBorder="1" applyAlignment="1">
      <alignment horizontal="center" vertical="center" wrapText="1"/>
    </xf>
    <xf numFmtId="0" fontId="2" fillId="5" borderId="54" xfId="0" applyFont="1" applyFill="1" applyBorder="1" applyAlignment="1">
      <alignment horizontal="center" vertical="center" wrapText="1"/>
    </xf>
    <xf numFmtId="0" fontId="2" fillId="5" borderId="5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top" textRotation="90" wrapText="1"/>
    </xf>
    <xf numFmtId="0" fontId="5" fillId="5" borderId="16" xfId="0" applyFont="1" applyFill="1" applyBorder="1" applyAlignment="1">
      <alignment horizontal="center" vertical="top" textRotation="90" wrapText="1"/>
    </xf>
    <xf numFmtId="0" fontId="5" fillId="5" borderId="25" xfId="0" applyFont="1" applyFill="1" applyBorder="1" applyAlignment="1">
      <alignment horizontal="center" vertical="top" textRotation="90" wrapText="1"/>
    </xf>
    <xf numFmtId="0" fontId="5" fillId="5" borderId="36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textRotation="90"/>
    </xf>
    <xf numFmtId="0" fontId="6" fillId="5" borderId="3" xfId="0" applyFont="1" applyFill="1" applyBorder="1" applyAlignment="1">
      <alignment horizontal="center" vertical="center" textRotation="90"/>
    </xf>
    <xf numFmtId="0" fontId="6" fillId="5" borderId="9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5" fillId="4" borderId="4" xfId="0" applyFont="1" applyFill="1" applyBorder="1" applyAlignment="1">
      <alignment horizontal="center" vertical="center" textRotation="90"/>
    </xf>
    <xf numFmtId="0" fontId="5" fillId="4" borderId="8" xfId="0" applyFont="1" applyFill="1" applyBorder="1" applyAlignment="1">
      <alignment horizontal="center" vertical="center" textRotation="90"/>
    </xf>
    <xf numFmtId="0" fontId="5" fillId="4" borderId="34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26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textRotation="90" wrapText="1"/>
    </xf>
    <xf numFmtId="0" fontId="5" fillId="4" borderId="8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textRotation="90"/>
    </xf>
    <xf numFmtId="0" fontId="6" fillId="4" borderId="9" xfId="0" applyFont="1" applyFill="1" applyBorder="1" applyAlignment="1">
      <alignment horizontal="center" vertical="center" textRotation="90"/>
    </xf>
    <xf numFmtId="0" fontId="5" fillId="4" borderId="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left" vertical="center" wrapText="1"/>
    </xf>
    <xf numFmtId="0" fontId="5" fillId="5" borderId="14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2" borderId="49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 textRotation="90"/>
    </xf>
    <xf numFmtId="0" fontId="5" fillId="5" borderId="4" xfId="0" applyFont="1" applyFill="1" applyBorder="1" applyAlignment="1">
      <alignment horizontal="center" vertical="center" textRotation="90"/>
    </xf>
    <xf numFmtId="0" fontId="5" fillId="5" borderId="8" xfId="0" applyFont="1" applyFill="1" applyBorder="1" applyAlignment="1">
      <alignment horizontal="center" vertical="center" textRotation="90"/>
    </xf>
    <xf numFmtId="0" fontId="5" fillId="5" borderId="11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3" fillId="0" borderId="2" xfId="0" applyFont="1" applyBorder="1"/>
    <xf numFmtId="0" fontId="1" fillId="2" borderId="1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3" fillId="0" borderId="0" xfId="0" applyFont="1" applyAlignment="1">
      <alignment horizontal="left" vertical="top"/>
    </xf>
    <xf numFmtId="0" fontId="5" fillId="2" borderId="26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2" fillId="5" borderId="2" xfId="0" applyFont="1" applyFill="1" applyBorder="1" applyAlignment="1">
      <alignment vertical="center" wrapText="1"/>
    </xf>
    <xf numFmtId="0" fontId="2" fillId="5" borderId="67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5" borderId="68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5" fillId="5" borderId="6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1" fillId="5" borderId="9" xfId="0" applyFont="1" applyFill="1" applyBorder="1" applyAlignme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2"/>
  <sheetViews>
    <sheetView tabSelected="1" topLeftCell="A100" zoomScaleSheetLayoutView="100" workbookViewId="0">
      <selection activeCell="AD56" sqref="AD56"/>
    </sheetView>
  </sheetViews>
  <sheetFormatPr defaultColWidth="9.140625" defaultRowHeight="11.25" x14ac:dyDescent="0.2"/>
  <cols>
    <col min="1" max="1" width="56.28515625" style="6" customWidth="1"/>
    <col min="2" max="2" width="6" style="4" customWidth="1"/>
    <col min="3" max="4" width="5.140625" style="4" customWidth="1"/>
    <col min="5" max="5" width="4.85546875" style="4" customWidth="1"/>
    <col min="6" max="6" width="3.7109375" style="4" customWidth="1"/>
    <col min="7" max="10" width="3.7109375" style="5" customWidth="1"/>
    <col min="11" max="20" width="4.28515625" style="29" customWidth="1"/>
    <col min="21" max="21" width="4" style="29" customWidth="1"/>
    <col min="22" max="22" width="4.85546875" style="35" customWidth="1"/>
    <col min="23" max="25" width="9.140625" style="35"/>
    <col min="26" max="16384" width="9.140625" style="4"/>
  </cols>
  <sheetData>
    <row r="1" spans="1:25" ht="12" x14ac:dyDescent="0.2">
      <c r="A1" s="500" t="s">
        <v>246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</row>
    <row r="2" spans="1:25" ht="12" customHeight="1" x14ac:dyDescent="0.2">
      <c r="A2" s="501" t="s">
        <v>19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</row>
    <row r="3" spans="1:25" ht="33.75" customHeight="1" x14ac:dyDescent="0.2">
      <c r="A3" s="502" t="s">
        <v>237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</row>
    <row r="4" spans="1:25" ht="9.75" customHeight="1" x14ac:dyDescent="0.2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5" s="5" customFormat="1" ht="18.600000000000001" customHeight="1" x14ac:dyDescent="0.2">
      <c r="A5" s="78" t="s">
        <v>20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37"/>
      <c r="W5" s="37"/>
      <c r="X5" s="37"/>
      <c r="Y5" s="37"/>
    </row>
    <row r="6" spans="1:25" s="1" customFormat="1" ht="24" customHeight="1" x14ac:dyDescent="0.2">
      <c r="A6" s="518" t="s">
        <v>26</v>
      </c>
      <c r="B6" s="521"/>
      <c r="C6" s="523" t="s">
        <v>0</v>
      </c>
      <c r="D6" s="524"/>
      <c r="E6" s="525" t="s">
        <v>13</v>
      </c>
      <c r="F6" s="503" t="s">
        <v>1</v>
      </c>
      <c r="G6" s="505" t="s">
        <v>2</v>
      </c>
      <c r="H6" s="506"/>
      <c r="I6" s="506"/>
      <c r="J6" s="507"/>
      <c r="K6" s="506" t="s">
        <v>16</v>
      </c>
      <c r="L6" s="506"/>
      <c r="M6" s="506"/>
      <c r="N6" s="506"/>
      <c r="O6" s="506"/>
      <c r="P6" s="507"/>
      <c r="Q6" s="505" t="s">
        <v>17</v>
      </c>
      <c r="R6" s="506"/>
      <c r="S6" s="506"/>
      <c r="T6" s="506"/>
      <c r="U6" s="506"/>
      <c r="V6" s="507"/>
      <c r="W6" s="38"/>
      <c r="X6" s="38"/>
      <c r="Y6" s="38"/>
    </row>
    <row r="7" spans="1:25" s="1" customFormat="1" x14ac:dyDescent="0.2">
      <c r="A7" s="519"/>
      <c r="B7" s="521"/>
      <c r="C7" s="523" t="s">
        <v>8</v>
      </c>
      <c r="D7" s="524" t="s">
        <v>7</v>
      </c>
      <c r="E7" s="525"/>
      <c r="F7" s="503"/>
      <c r="G7" s="510" t="s">
        <v>3</v>
      </c>
      <c r="H7" s="512" t="s">
        <v>4</v>
      </c>
      <c r="I7" s="514" t="s">
        <v>5</v>
      </c>
      <c r="J7" s="508" t="s">
        <v>6</v>
      </c>
      <c r="K7" s="468" t="s">
        <v>9</v>
      </c>
      <c r="L7" s="468"/>
      <c r="M7" s="469"/>
      <c r="N7" s="516" t="s">
        <v>10</v>
      </c>
      <c r="O7" s="506"/>
      <c r="P7" s="507"/>
      <c r="Q7" s="505" t="s">
        <v>11</v>
      </c>
      <c r="R7" s="506"/>
      <c r="S7" s="517"/>
      <c r="T7" s="516" t="s">
        <v>12</v>
      </c>
      <c r="U7" s="506"/>
      <c r="V7" s="507"/>
      <c r="W7" s="38"/>
      <c r="X7" s="38"/>
      <c r="Y7" s="38"/>
    </row>
    <row r="8" spans="1:25" s="1" customFormat="1" ht="12" customHeight="1" thickBot="1" x14ac:dyDescent="0.25">
      <c r="A8" s="520"/>
      <c r="B8" s="522"/>
      <c r="C8" s="527"/>
      <c r="D8" s="528"/>
      <c r="E8" s="526"/>
      <c r="F8" s="504"/>
      <c r="G8" s="511"/>
      <c r="H8" s="513"/>
      <c r="I8" s="515"/>
      <c r="J8" s="509"/>
      <c r="K8" s="261" t="s">
        <v>14</v>
      </c>
      <c r="L8" s="262" t="s">
        <v>5</v>
      </c>
      <c r="M8" s="262" t="s">
        <v>6</v>
      </c>
      <c r="N8" s="262" t="s">
        <v>14</v>
      </c>
      <c r="O8" s="263" t="s">
        <v>5</v>
      </c>
      <c r="P8" s="264" t="s">
        <v>6</v>
      </c>
      <c r="Q8" s="265" t="s">
        <v>14</v>
      </c>
      <c r="R8" s="266" t="s">
        <v>5</v>
      </c>
      <c r="S8" s="266" t="s">
        <v>6</v>
      </c>
      <c r="T8" s="266" t="s">
        <v>14</v>
      </c>
      <c r="U8" s="263" t="s">
        <v>5</v>
      </c>
      <c r="V8" s="264" t="s">
        <v>6</v>
      </c>
      <c r="W8" s="38"/>
      <c r="X8" s="38"/>
      <c r="Y8" s="38"/>
    </row>
    <row r="9" spans="1:25" ht="11.25" customHeight="1" thickTop="1" x14ac:dyDescent="0.2">
      <c r="A9" s="58" t="s">
        <v>29</v>
      </c>
      <c r="B9" s="70" t="s">
        <v>38</v>
      </c>
      <c r="C9" s="66"/>
      <c r="D9" s="59"/>
      <c r="E9" s="50"/>
      <c r="F9" s="51"/>
      <c r="G9" s="50"/>
      <c r="H9" s="52"/>
      <c r="I9" s="52"/>
      <c r="J9" s="68"/>
      <c r="K9" s="50"/>
      <c r="L9" s="52"/>
      <c r="M9" s="67"/>
      <c r="N9" s="52"/>
      <c r="O9" s="103"/>
      <c r="P9" s="104"/>
      <c r="Q9" s="105"/>
      <c r="R9" s="106"/>
      <c r="S9" s="106"/>
      <c r="T9" s="106"/>
      <c r="U9" s="103"/>
      <c r="V9" s="107"/>
    </row>
    <row r="10" spans="1:25" s="10" customFormat="1" ht="11.25" customHeight="1" x14ac:dyDescent="0.2">
      <c r="A10" s="14" t="s">
        <v>22</v>
      </c>
      <c r="B10" s="9" t="s">
        <v>40</v>
      </c>
      <c r="C10" s="8" t="s">
        <v>18</v>
      </c>
      <c r="D10" s="9"/>
      <c r="E10" s="8">
        <v>20</v>
      </c>
      <c r="F10" s="9">
        <v>3</v>
      </c>
      <c r="G10" s="8">
        <v>20</v>
      </c>
      <c r="H10" s="7"/>
      <c r="I10" s="7"/>
      <c r="J10" s="9"/>
      <c r="K10" s="31">
        <v>20</v>
      </c>
      <c r="L10" s="32"/>
      <c r="M10" s="32"/>
      <c r="N10" s="32"/>
      <c r="O10" s="87"/>
      <c r="P10" s="43"/>
      <c r="Q10" s="31"/>
      <c r="R10" s="32"/>
      <c r="S10" s="32"/>
      <c r="T10" s="32"/>
      <c r="U10" s="87"/>
      <c r="V10" s="98"/>
      <c r="W10" s="36"/>
      <c r="X10" s="36"/>
      <c r="Y10" s="36"/>
    </row>
    <row r="11" spans="1:25" s="10" customFormat="1" x14ac:dyDescent="0.2">
      <c r="A11" s="15" t="s">
        <v>23</v>
      </c>
      <c r="B11" s="9" t="s">
        <v>39</v>
      </c>
      <c r="C11" s="8" t="s">
        <v>18</v>
      </c>
      <c r="D11" s="9"/>
      <c r="E11" s="8">
        <v>20</v>
      </c>
      <c r="F11" s="9">
        <v>3</v>
      </c>
      <c r="G11" s="8">
        <v>20</v>
      </c>
      <c r="H11" s="7"/>
      <c r="I11" s="7"/>
      <c r="J11" s="110"/>
      <c r="K11" s="31">
        <v>20</v>
      </c>
      <c r="L11" s="32"/>
      <c r="M11" s="32"/>
      <c r="N11" s="32"/>
      <c r="O11" s="87"/>
      <c r="P11" s="43"/>
      <c r="Q11" s="31"/>
      <c r="R11" s="32"/>
      <c r="S11" s="32"/>
      <c r="T11" s="32"/>
      <c r="U11" s="87"/>
      <c r="V11" s="98"/>
      <c r="W11" s="36"/>
      <c r="X11" s="36"/>
      <c r="Y11" s="36"/>
    </row>
    <row r="12" spans="1:25" s="10" customFormat="1" x14ac:dyDescent="0.2">
      <c r="A12" s="15" t="s">
        <v>21</v>
      </c>
      <c r="B12" s="9" t="s">
        <v>41</v>
      </c>
      <c r="C12" s="8" t="s">
        <v>18</v>
      </c>
      <c r="D12" s="9"/>
      <c r="E12" s="8">
        <v>20</v>
      </c>
      <c r="F12" s="9">
        <v>3</v>
      </c>
      <c r="G12" s="8">
        <v>20</v>
      </c>
      <c r="H12" s="7"/>
      <c r="I12" s="7"/>
      <c r="J12" s="110"/>
      <c r="K12" s="31">
        <v>20</v>
      </c>
      <c r="L12" s="32"/>
      <c r="M12" s="32"/>
      <c r="N12" s="32"/>
      <c r="O12" s="87"/>
      <c r="P12" s="43"/>
      <c r="Q12" s="31"/>
      <c r="R12" s="32"/>
      <c r="S12" s="32"/>
      <c r="T12" s="32"/>
      <c r="U12" s="87"/>
      <c r="V12" s="98"/>
      <c r="W12" s="36"/>
      <c r="X12" s="36"/>
      <c r="Y12" s="36"/>
    </row>
    <row r="13" spans="1:25" s="10" customFormat="1" x14ac:dyDescent="0.2">
      <c r="A13" s="16" t="s">
        <v>24</v>
      </c>
      <c r="B13" s="9" t="s">
        <v>42</v>
      </c>
      <c r="C13" s="8" t="s">
        <v>18</v>
      </c>
      <c r="D13" s="9"/>
      <c r="E13" s="8">
        <v>20</v>
      </c>
      <c r="F13" s="9">
        <v>3</v>
      </c>
      <c r="G13" s="8">
        <v>20</v>
      </c>
      <c r="H13" s="7"/>
      <c r="I13" s="7"/>
      <c r="J13" s="110"/>
      <c r="K13" s="31">
        <v>20</v>
      </c>
      <c r="L13" s="32"/>
      <c r="M13" s="32"/>
      <c r="N13" s="32"/>
      <c r="O13" s="87"/>
      <c r="P13" s="43"/>
      <c r="Q13" s="31"/>
      <c r="R13" s="32"/>
      <c r="S13" s="32"/>
      <c r="T13" s="32"/>
      <c r="U13" s="87"/>
      <c r="V13" s="98"/>
      <c r="W13" s="36"/>
      <c r="X13" s="36"/>
      <c r="Y13" s="36"/>
    </row>
    <row r="14" spans="1:25" s="10" customFormat="1" ht="12.75" customHeight="1" x14ac:dyDescent="0.2">
      <c r="A14" s="436" t="s">
        <v>27</v>
      </c>
      <c r="B14" s="429" t="s">
        <v>43</v>
      </c>
      <c r="C14" s="430" t="s">
        <v>15</v>
      </c>
      <c r="D14" s="437"/>
      <c r="E14" s="430">
        <v>30</v>
      </c>
      <c r="F14" s="429">
        <v>5</v>
      </c>
      <c r="G14" s="430">
        <v>30</v>
      </c>
      <c r="H14" s="436"/>
      <c r="I14" s="436"/>
      <c r="J14" s="438"/>
      <c r="K14" s="431">
        <v>30</v>
      </c>
      <c r="L14" s="432"/>
      <c r="M14" s="440"/>
      <c r="N14" s="440"/>
      <c r="O14" s="440"/>
      <c r="P14" s="441"/>
      <c r="Q14" s="439"/>
      <c r="R14" s="440"/>
      <c r="S14" s="440"/>
      <c r="T14" s="440"/>
      <c r="U14" s="440"/>
      <c r="V14" s="433"/>
      <c r="W14" s="36"/>
      <c r="X14" s="36"/>
      <c r="Y14" s="36"/>
    </row>
    <row r="15" spans="1:25" s="10" customFormat="1" ht="13.5" customHeight="1" x14ac:dyDescent="0.2">
      <c r="A15" s="14" t="s">
        <v>227</v>
      </c>
      <c r="B15" s="9" t="s">
        <v>224</v>
      </c>
      <c r="C15" s="434" t="s">
        <v>18</v>
      </c>
      <c r="D15" s="9"/>
      <c r="E15" s="434">
        <v>15</v>
      </c>
      <c r="F15" s="9">
        <v>2</v>
      </c>
      <c r="G15" s="434"/>
      <c r="H15" s="7"/>
      <c r="I15" s="7">
        <v>15</v>
      </c>
      <c r="J15" s="110"/>
      <c r="K15" s="435"/>
      <c r="L15" s="32">
        <v>15</v>
      </c>
      <c r="M15" s="32"/>
      <c r="N15" s="32"/>
      <c r="O15" s="32"/>
      <c r="P15" s="43"/>
      <c r="Q15" s="435"/>
      <c r="R15" s="32"/>
      <c r="S15" s="32"/>
      <c r="T15" s="32"/>
      <c r="U15" s="32"/>
      <c r="V15" s="113"/>
      <c r="W15" s="36"/>
      <c r="X15" s="36"/>
      <c r="Y15" s="36"/>
    </row>
    <row r="16" spans="1:25" s="10" customFormat="1" ht="13.5" customHeight="1" x14ac:dyDescent="0.2">
      <c r="A16" s="14" t="s">
        <v>228</v>
      </c>
      <c r="B16" s="9" t="s">
        <v>225</v>
      </c>
      <c r="C16" s="434" t="s">
        <v>18</v>
      </c>
      <c r="D16" s="9"/>
      <c r="E16" s="434">
        <v>15</v>
      </c>
      <c r="F16" s="9">
        <v>2</v>
      </c>
      <c r="G16" s="434"/>
      <c r="H16" s="7"/>
      <c r="I16" s="7">
        <v>15</v>
      </c>
      <c r="J16" s="110"/>
      <c r="K16" s="435"/>
      <c r="L16" s="32">
        <v>15</v>
      </c>
      <c r="M16" s="32"/>
      <c r="N16" s="32"/>
      <c r="O16" s="32"/>
      <c r="P16" s="43"/>
      <c r="Q16" s="435"/>
      <c r="R16" s="32"/>
      <c r="S16" s="32"/>
      <c r="T16" s="32"/>
      <c r="U16" s="32"/>
      <c r="V16" s="113"/>
      <c r="W16" s="36"/>
      <c r="X16" s="36"/>
      <c r="Y16" s="36"/>
    </row>
    <row r="17" spans="1:25" s="10" customFormat="1" ht="11.25" customHeight="1" x14ac:dyDescent="0.2">
      <c r="A17" s="400" t="s">
        <v>211</v>
      </c>
      <c r="B17" s="424" t="s">
        <v>215</v>
      </c>
      <c r="C17" s="402"/>
      <c r="D17" s="401" t="s">
        <v>18</v>
      </c>
      <c r="E17" s="402">
        <v>30</v>
      </c>
      <c r="F17" s="401">
        <v>3</v>
      </c>
      <c r="G17" s="402"/>
      <c r="H17" s="403"/>
      <c r="I17" s="403">
        <v>30</v>
      </c>
      <c r="J17" s="404"/>
      <c r="K17" s="398"/>
      <c r="L17" s="396"/>
      <c r="M17" s="396"/>
      <c r="N17" s="396"/>
      <c r="O17" s="396">
        <v>30</v>
      </c>
      <c r="P17" s="399"/>
      <c r="Q17" s="398"/>
      <c r="R17" s="396"/>
      <c r="S17" s="396"/>
      <c r="T17" s="396"/>
      <c r="U17" s="396"/>
      <c r="V17" s="397"/>
      <c r="W17" s="36"/>
      <c r="X17" s="36"/>
      <c r="Y17" s="36"/>
    </row>
    <row r="18" spans="1:25" s="10" customFormat="1" ht="13.5" customHeight="1" thickBot="1" x14ac:dyDescent="0.25">
      <c r="A18" s="126" t="s">
        <v>209</v>
      </c>
      <c r="B18" s="127" t="s">
        <v>210</v>
      </c>
      <c r="C18" s="128"/>
      <c r="D18" s="411" t="s">
        <v>52</v>
      </c>
      <c r="E18" s="128">
        <v>25</v>
      </c>
      <c r="F18" s="127">
        <v>1</v>
      </c>
      <c r="G18" s="128"/>
      <c r="H18" s="128"/>
      <c r="I18" s="128">
        <v>25</v>
      </c>
      <c r="J18" s="412"/>
      <c r="K18" s="130"/>
      <c r="L18" s="130"/>
      <c r="M18" s="130"/>
      <c r="N18" s="130"/>
      <c r="O18" s="160"/>
      <c r="P18" s="161"/>
      <c r="Q18" s="130"/>
      <c r="R18" s="378"/>
      <c r="S18" s="378"/>
      <c r="T18" s="378"/>
      <c r="U18" s="160">
        <v>25</v>
      </c>
      <c r="V18" s="379"/>
      <c r="W18" s="36"/>
      <c r="X18" s="36"/>
      <c r="Y18" s="36"/>
    </row>
    <row r="19" spans="1:25" s="12" customFormat="1" ht="12.75" thickTop="1" thickBot="1" x14ac:dyDescent="0.25">
      <c r="A19" s="56"/>
      <c r="B19" s="57"/>
      <c r="C19" s="324" t="s">
        <v>226</v>
      </c>
      <c r="D19" s="54" t="s">
        <v>217</v>
      </c>
      <c r="E19" s="53">
        <f>SUM(E10:E18)</f>
        <v>195</v>
      </c>
      <c r="F19" s="54">
        <f>SUM(F10:F18)</f>
        <v>25</v>
      </c>
      <c r="G19" s="53">
        <f>SUM(G10:G18)</f>
        <v>110</v>
      </c>
      <c r="H19" s="53"/>
      <c r="I19" s="53">
        <f>SUM(I10:I18)</f>
        <v>85</v>
      </c>
      <c r="J19" s="54"/>
      <c r="K19" s="53">
        <f>SUM(K10:K18)</f>
        <v>110</v>
      </c>
      <c r="L19" s="53">
        <f>SUM(L10:L18)</f>
        <v>30</v>
      </c>
      <c r="M19" s="53"/>
      <c r="N19" s="53"/>
      <c r="O19" s="91">
        <f>SUM(O10:O18)</f>
        <v>30</v>
      </c>
      <c r="P19" s="54"/>
      <c r="Q19" s="53"/>
      <c r="R19" s="55"/>
      <c r="S19" s="55"/>
      <c r="T19" s="55"/>
      <c r="U19" s="91">
        <f>SUM(U10:U18)</f>
        <v>25</v>
      </c>
      <c r="V19" s="101"/>
      <c r="W19" s="39"/>
      <c r="X19" s="39"/>
      <c r="Y19" s="39"/>
    </row>
    <row r="20" spans="1:25" ht="11.25" customHeight="1" thickTop="1" x14ac:dyDescent="0.2">
      <c r="A20" s="60" t="s">
        <v>30</v>
      </c>
      <c r="B20" s="70" t="s">
        <v>44</v>
      </c>
      <c r="C20" s="50"/>
      <c r="D20" s="51"/>
      <c r="E20" s="50"/>
      <c r="F20" s="51"/>
      <c r="G20" s="50"/>
      <c r="H20" s="52"/>
      <c r="I20" s="52"/>
      <c r="J20" s="68"/>
      <c r="K20" s="50"/>
      <c r="L20" s="52"/>
      <c r="M20" s="67"/>
      <c r="N20" s="52"/>
      <c r="O20" s="86"/>
      <c r="P20" s="68"/>
      <c r="Q20" s="50"/>
      <c r="R20" s="52"/>
      <c r="S20" s="67"/>
      <c r="T20" s="52"/>
      <c r="U20" s="86"/>
      <c r="V20" s="100"/>
    </row>
    <row r="21" spans="1:25" s="29" customFormat="1" x14ac:dyDescent="0.2">
      <c r="A21" s="14" t="s">
        <v>33</v>
      </c>
      <c r="B21" s="9" t="s">
        <v>45</v>
      </c>
      <c r="C21" s="8"/>
      <c r="D21" s="9" t="s">
        <v>18</v>
      </c>
      <c r="E21" s="8">
        <v>30</v>
      </c>
      <c r="F21" s="9">
        <v>4</v>
      </c>
      <c r="G21" s="8">
        <v>30</v>
      </c>
      <c r="H21" s="7"/>
      <c r="I21" s="7"/>
      <c r="J21" s="9"/>
      <c r="K21" s="31"/>
      <c r="L21" s="32"/>
      <c r="M21" s="31"/>
      <c r="N21" s="31">
        <v>30</v>
      </c>
      <c r="O21" s="87"/>
      <c r="P21" s="43"/>
      <c r="Q21" s="31"/>
      <c r="R21" s="32"/>
      <c r="S21" s="32"/>
      <c r="T21" s="32"/>
      <c r="U21" s="87"/>
      <c r="V21" s="97"/>
      <c r="W21" s="35"/>
      <c r="X21" s="35"/>
      <c r="Y21" s="35"/>
    </row>
    <row r="22" spans="1:25" s="29" customFormat="1" x14ac:dyDescent="0.2">
      <c r="A22" s="14" t="s">
        <v>34</v>
      </c>
      <c r="B22" s="9" t="s">
        <v>46</v>
      </c>
      <c r="C22" s="8" t="s">
        <v>15</v>
      </c>
      <c r="D22" s="9"/>
      <c r="E22" s="8">
        <v>30</v>
      </c>
      <c r="F22" s="9">
        <v>4</v>
      </c>
      <c r="G22" s="8">
        <v>30</v>
      </c>
      <c r="H22" s="7"/>
      <c r="I22" s="7"/>
      <c r="J22" s="9"/>
      <c r="K22" s="31">
        <v>30</v>
      </c>
      <c r="L22" s="23"/>
      <c r="M22" s="28"/>
      <c r="N22" s="31"/>
      <c r="O22" s="90"/>
      <c r="P22" s="47"/>
      <c r="Q22" s="28"/>
      <c r="R22" s="23"/>
      <c r="S22" s="23"/>
      <c r="T22" s="23"/>
      <c r="U22" s="92"/>
      <c r="V22" s="97"/>
      <c r="W22" s="35"/>
      <c r="X22" s="35"/>
      <c r="Y22" s="35"/>
    </row>
    <row r="23" spans="1:25" s="29" customFormat="1" x14ac:dyDescent="0.2">
      <c r="A23" s="14" t="s">
        <v>25</v>
      </c>
      <c r="B23" s="9" t="s">
        <v>47</v>
      </c>
      <c r="C23" s="8"/>
      <c r="D23" s="9" t="s">
        <v>18</v>
      </c>
      <c r="E23" s="8">
        <v>20</v>
      </c>
      <c r="F23" s="9">
        <v>4</v>
      </c>
      <c r="G23" s="8">
        <v>20</v>
      </c>
      <c r="H23" s="7"/>
      <c r="I23" s="7"/>
      <c r="J23" s="9"/>
      <c r="K23" s="31"/>
      <c r="L23" s="23"/>
      <c r="M23" s="28"/>
      <c r="N23" s="31">
        <v>20</v>
      </c>
      <c r="O23" s="92"/>
      <c r="P23" s="47"/>
      <c r="Q23" s="28"/>
      <c r="R23" s="23"/>
      <c r="S23" s="23"/>
      <c r="T23" s="23"/>
      <c r="U23" s="92"/>
      <c r="V23" s="97"/>
      <c r="W23" s="35"/>
      <c r="X23" s="35"/>
      <c r="Y23" s="35"/>
    </row>
    <row r="24" spans="1:25" s="29" customFormat="1" x14ac:dyDescent="0.2">
      <c r="A24" s="69" t="s">
        <v>35</v>
      </c>
      <c r="B24" s="25" t="s">
        <v>48</v>
      </c>
      <c r="C24" s="26"/>
      <c r="D24" s="25" t="s">
        <v>15</v>
      </c>
      <c r="E24" s="26">
        <v>20</v>
      </c>
      <c r="F24" s="25">
        <v>4</v>
      </c>
      <c r="G24" s="26">
        <v>20</v>
      </c>
      <c r="H24" s="27"/>
      <c r="I24" s="27"/>
      <c r="J24" s="25"/>
      <c r="K24" s="42"/>
      <c r="L24" s="46"/>
      <c r="M24" s="48"/>
      <c r="N24" s="31">
        <v>20</v>
      </c>
      <c r="O24" s="88"/>
      <c r="P24" s="47"/>
      <c r="Q24" s="48"/>
      <c r="R24" s="46"/>
      <c r="S24" s="46"/>
      <c r="T24" s="46"/>
      <c r="U24" s="88"/>
      <c r="V24" s="97"/>
      <c r="W24" s="35"/>
      <c r="X24" s="35"/>
      <c r="Y24" s="35"/>
    </row>
    <row r="25" spans="1:25" s="29" customFormat="1" x14ac:dyDescent="0.2">
      <c r="A25" s="69" t="s">
        <v>36</v>
      </c>
      <c r="B25" s="25" t="s">
        <v>49</v>
      </c>
      <c r="C25" s="26"/>
      <c r="D25" s="25" t="s">
        <v>15</v>
      </c>
      <c r="E25" s="26">
        <v>20</v>
      </c>
      <c r="F25" s="25">
        <v>4</v>
      </c>
      <c r="G25" s="26">
        <v>20</v>
      </c>
      <c r="H25" s="27"/>
      <c r="I25" s="27"/>
      <c r="J25" s="25"/>
      <c r="K25" s="42"/>
      <c r="L25" s="46"/>
      <c r="M25" s="48"/>
      <c r="N25" s="31">
        <v>20</v>
      </c>
      <c r="O25" s="88"/>
      <c r="P25" s="47"/>
      <c r="Q25" s="48"/>
      <c r="R25" s="46"/>
      <c r="S25" s="46"/>
      <c r="T25" s="46"/>
      <c r="U25" s="88"/>
      <c r="V25" s="97"/>
      <c r="W25" s="35"/>
      <c r="X25" s="35"/>
      <c r="Y25" s="35"/>
    </row>
    <row r="26" spans="1:25" s="29" customFormat="1" ht="23.25" thickBot="1" x14ac:dyDescent="0.25">
      <c r="A26" s="69" t="s">
        <v>250</v>
      </c>
      <c r="B26" s="25" t="s">
        <v>50</v>
      </c>
      <c r="C26" s="26"/>
      <c r="D26" s="25" t="s">
        <v>18</v>
      </c>
      <c r="E26" s="26">
        <v>20</v>
      </c>
      <c r="F26" s="25">
        <v>4</v>
      </c>
      <c r="G26" s="26">
        <v>20</v>
      </c>
      <c r="H26" s="27"/>
      <c r="I26" s="27"/>
      <c r="J26" s="25"/>
      <c r="K26" s="42"/>
      <c r="L26" s="65"/>
      <c r="M26" s="44"/>
      <c r="N26" s="49">
        <v>20</v>
      </c>
      <c r="O26" s="93"/>
      <c r="P26" s="47"/>
      <c r="Q26" s="44"/>
      <c r="R26" s="65"/>
      <c r="S26" s="65"/>
      <c r="T26" s="65"/>
      <c r="U26" s="93"/>
      <c r="V26" s="97"/>
      <c r="W26" s="35"/>
      <c r="X26" s="35"/>
      <c r="Y26" s="35"/>
    </row>
    <row r="27" spans="1:25" s="29" customFormat="1" ht="14.25" customHeight="1" thickTop="1" thickBot="1" x14ac:dyDescent="0.25">
      <c r="A27" s="150"/>
      <c r="B27" s="157"/>
      <c r="C27" s="386" t="s">
        <v>15</v>
      </c>
      <c r="D27" s="387" t="s">
        <v>212</v>
      </c>
      <c r="E27" s="174">
        <f>SUM(E21:E26)</f>
        <v>140</v>
      </c>
      <c r="F27" s="380">
        <f>SUM(F21:F26)</f>
        <v>24</v>
      </c>
      <c r="G27" s="174">
        <f>SUM(G21:G26)</f>
        <v>140</v>
      </c>
      <c r="H27" s="175"/>
      <c r="I27" s="176"/>
      <c r="J27" s="380"/>
      <c r="K27" s="174">
        <f>SUM(K21:K26)</f>
        <v>30</v>
      </c>
      <c r="L27" s="175"/>
      <c r="M27" s="176"/>
      <c r="N27" s="175">
        <f>SUM(N21:N26)</f>
        <v>110</v>
      </c>
      <c r="O27" s="176"/>
      <c r="P27" s="151"/>
      <c r="Q27" s="172"/>
      <c r="R27" s="151"/>
      <c r="S27" s="173"/>
      <c r="T27" s="151"/>
      <c r="U27" s="173"/>
      <c r="V27" s="152"/>
      <c r="W27" s="35"/>
      <c r="X27" s="35"/>
      <c r="Y27" s="35"/>
    </row>
    <row r="28" spans="1:25" s="29" customFormat="1" ht="11.25" hidden="1" customHeight="1" x14ac:dyDescent="0.2">
      <c r="A28" s="153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5"/>
      <c r="W28" s="35"/>
      <c r="X28" s="35"/>
      <c r="Y28" s="35"/>
    </row>
    <row r="29" spans="1:25" s="29" customFormat="1" ht="11.25" hidden="1" customHeight="1" x14ac:dyDescent="0.2">
      <c r="A29" s="153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5"/>
      <c r="W29" s="35"/>
      <c r="X29" s="35"/>
      <c r="Y29" s="35"/>
    </row>
    <row r="30" spans="1:25" s="29" customFormat="1" ht="18" customHeight="1" thickTop="1" x14ac:dyDescent="0.2">
      <c r="A30" s="529" t="s">
        <v>37</v>
      </c>
      <c r="B30" s="532" t="s">
        <v>51</v>
      </c>
      <c r="C30" s="132" t="s">
        <v>52</v>
      </c>
      <c r="D30" s="133"/>
      <c r="E30" s="132">
        <v>30</v>
      </c>
      <c r="F30" s="133">
        <v>5</v>
      </c>
      <c r="G30" s="132"/>
      <c r="H30" s="134"/>
      <c r="I30" s="134"/>
      <c r="J30" s="135">
        <v>30</v>
      </c>
      <c r="K30" s="136"/>
      <c r="L30" s="137"/>
      <c r="M30" s="137">
        <v>30</v>
      </c>
      <c r="N30" s="137"/>
      <c r="O30" s="138"/>
      <c r="P30" s="139"/>
      <c r="Q30" s="140"/>
      <c r="R30" s="141"/>
      <c r="S30" s="141"/>
      <c r="T30" s="141"/>
      <c r="U30" s="142"/>
      <c r="V30" s="107"/>
      <c r="W30" s="35"/>
      <c r="X30" s="35"/>
      <c r="Y30" s="35"/>
    </row>
    <row r="31" spans="1:25" s="29" customFormat="1" x14ac:dyDescent="0.2">
      <c r="A31" s="530"/>
      <c r="B31" s="533"/>
      <c r="C31" s="73"/>
      <c r="D31" s="72" t="s">
        <v>52</v>
      </c>
      <c r="E31" s="73">
        <v>30</v>
      </c>
      <c r="F31" s="72">
        <v>5</v>
      </c>
      <c r="G31" s="73"/>
      <c r="H31" s="73"/>
      <c r="I31" s="73"/>
      <c r="J31" s="114">
        <v>30</v>
      </c>
      <c r="K31" s="49"/>
      <c r="L31" s="49"/>
      <c r="M31" s="49"/>
      <c r="N31" s="49"/>
      <c r="O31" s="94"/>
      <c r="P31" s="115">
        <v>30</v>
      </c>
      <c r="Q31" s="44"/>
      <c r="R31" s="65"/>
      <c r="S31" s="65"/>
      <c r="T31" s="65"/>
      <c r="U31" s="93"/>
      <c r="V31" s="116"/>
      <c r="W31" s="35"/>
      <c r="X31" s="35"/>
      <c r="Y31" s="35"/>
    </row>
    <row r="32" spans="1:25" s="29" customFormat="1" x14ac:dyDescent="0.2">
      <c r="A32" s="530"/>
      <c r="B32" s="533"/>
      <c r="C32" s="8" t="s">
        <v>52</v>
      </c>
      <c r="D32" s="9"/>
      <c r="E32" s="8">
        <v>30</v>
      </c>
      <c r="F32" s="9">
        <v>5</v>
      </c>
      <c r="G32" s="8"/>
      <c r="H32" s="8"/>
      <c r="I32" s="8"/>
      <c r="J32" s="110">
        <v>30</v>
      </c>
      <c r="K32" s="31"/>
      <c r="L32" s="31"/>
      <c r="M32" s="31"/>
      <c r="N32" s="31"/>
      <c r="O32" s="87"/>
      <c r="P32" s="43"/>
      <c r="Q32" s="48"/>
      <c r="R32" s="46"/>
      <c r="S32" s="32">
        <v>30</v>
      </c>
      <c r="T32" s="46"/>
      <c r="U32" s="88"/>
      <c r="V32" s="97"/>
      <c r="W32" s="35"/>
      <c r="X32" s="35"/>
      <c r="Y32" s="35"/>
    </row>
    <row r="33" spans="1:25" s="29" customFormat="1" ht="12" thickBot="1" x14ac:dyDescent="0.25">
      <c r="A33" s="531"/>
      <c r="B33" s="534"/>
      <c r="C33" s="143"/>
      <c r="D33" s="80" t="s">
        <v>52</v>
      </c>
      <c r="E33" s="143">
        <v>30</v>
      </c>
      <c r="F33" s="80">
        <v>5</v>
      </c>
      <c r="G33" s="143"/>
      <c r="H33" s="143"/>
      <c r="I33" s="143"/>
      <c r="J33" s="111">
        <v>30</v>
      </c>
      <c r="K33" s="144"/>
      <c r="L33" s="144"/>
      <c r="M33" s="144"/>
      <c r="N33" s="144"/>
      <c r="O33" s="145"/>
      <c r="P33" s="146"/>
      <c r="Q33" s="147"/>
      <c r="R33" s="148"/>
      <c r="S33" s="148"/>
      <c r="T33" s="148"/>
      <c r="U33" s="149"/>
      <c r="V33" s="177">
        <v>30</v>
      </c>
      <c r="W33" s="35"/>
      <c r="X33" s="35"/>
      <c r="Y33" s="35"/>
    </row>
    <row r="34" spans="1:25" s="29" customFormat="1" ht="12.75" thickTop="1" thickBot="1" x14ac:dyDescent="0.25">
      <c r="A34" s="156"/>
      <c r="B34" s="158"/>
      <c r="C34" s="250" t="s">
        <v>218</v>
      </c>
      <c r="D34" s="251" t="s">
        <v>218</v>
      </c>
      <c r="E34" s="250">
        <f>SUM(E30:E33)</f>
        <v>120</v>
      </c>
      <c r="F34" s="251">
        <f>SUM(F30:F33)</f>
        <v>20</v>
      </c>
      <c r="G34" s="250"/>
      <c r="H34" s="250"/>
      <c r="I34" s="250"/>
      <c r="J34" s="252">
        <f>SUM(J30:J33)</f>
        <v>120</v>
      </c>
      <c r="K34" s="147"/>
      <c r="L34" s="147"/>
      <c r="M34" s="255">
        <f>SUM(M30:M33)</f>
        <v>30</v>
      </c>
      <c r="N34" s="147"/>
      <c r="O34" s="149"/>
      <c r="P34" s="253">
        <f>SUM(P30:P33)</f>
        <v>30</v>
      </c>
      <c r="Q34" s="381"/>
      <c r="R34" s="147"/>
      <c r="S34" s="148">
        <f>SUM(S30:S33)</f>
        <v>30</v>
      </c>
      <c r="T34" s="382"/>
      <c r="U34" s="249"/>
      <c r="V34" s="254">
        <f>SUM(V30:V33)</f>
        <v>30</v>
      </c>
      <c r="W34" s="35"/>
      <c r="X34" s="35"/>
      <c r="Y34" s="35"/>
    </row>
    <row r="35" spans="1:25" s="29" customFormat="1" ht="14.25" customHeight="1" thickTop="1" thickBot="1" x14ac:dyDescent="0.25">
      <c r="A35" s="118" t="s">
        <v>219</v>
      </c>
      <c r="B35" s="366" t="s">
        <v>31</v>
      </c>
      <c r="C35" s="120"/>
      <c r="D35" s="119"/>
      <c r="E35" s="120">
        <v>130</v>
      </c>
      <c r="F35" s="119">
        <v>12</v>
      </c>
      <c r="G35" s="120">
        <v>70</v>
      </c>
      <c r="H35" s="120"/>
      <c r="I35" s="120">
        <v>60</v>
      </c>
      <c r="J35" s="121"/>
      <c r="K35" s="122"/>
      <c r="L35" s="122"/>
      <c r="M35" s="122"/>
      <c r="N35" s="122">
        <v>30</v>
      </c>
      <c r="O35" s="123"/>
      <c r="P35" s="124"/>
      <c r="Q35" s="426">
        <v>20</v>
      </c>
      <c r="R35" s="425">
        <v>40</v>
      </c>
      <c r="S35" s="248"/>
      <c r="T35" s="248">
        <v>20</v>
      </c>
      <c r="U35" s="425">
        <v>20</v>
      </c>
      <c r="V35" s="109"/>
      <c r="W35" s="35"/>
      <c r="X35" s="35"/>
      <c r="Y35" s="35"/>
    </row>
    <row r="36" spans="1:25" s="29" customFormat="1" ht="14.25" customHeight="1" thickTop="1" thickBot="1" x14ac:dyDescent="0.25">
      <c r="A36" s="118"/>
      <c r="B36" s="119"/>
      <c r="C36" s="120"/>
      <c r="D36" s="119"/>
      <c r="E36" s="120"/>
      <c r="F36" s="119"/>
      <c r="G36" s="120"/>
      <c r="H36" s="120"/>
      <c r="I36" s="120"/>
      <c r="J36" s="121"/>
      <c r="K36" s="256"/>
      <c r="L36" s="256"/>
      <c r="M36" s="122"/>
      <c r="N36" s="256"/>
      <c r="O36" s="256"/>
      <c r="P36" s="257"/>
      <c r="Q36" s="258"/>
      <c r="R36" s="256"/>
      <c r="S36" s="122"/>
      <c r="T36" s="123"/>
      <c r="U36" s="256"/>
      <c r="V36" s="259"/>
      <c r="W36" s="35"/>
      <c r="X36" s="35"/>
      <c r="Y36" s="35"/>
    </row>
    <row r="37" spans="1:25" s="33" customFormat="1" ht="14.25" customHeight="1" thickTop="1" x14ac:dyDescent="0.2">
      <c r="A37" s="330" t="s">
        <v>113</v>
      </c>
      <c r="B37" s="331"/>
      <c r="C37" s="358"/>
      <c r="D37" s="271"/>
      <c r="E37" s="358">
        <f>SUM(E19,E27,E34,E35)</f>
        <v>585</v>
      </c>
      <c r="F37" s="271"/>
      <c r="G37" s="358">
        <f>SUM(G19,G27,G35,G34)</f>
        <v>320</v>
      </c>
      <c r="H37" s="358"/>
      <c r="I37" s="358">
        <f>SUM(I19,I27,I34,I35)</f>
        <v>145</v>
      </c>
      <c r="J37" s="332">
        <f>SUM(J19,J27,J34,J35)</f>
        <v>120</v>
      </c>
      <c r="K37" s="461">
        <f>SUM(K19:M19,K27:M27,K34:M34,K35:M35)</f>
        <v>200</v>
      </c>
      <c r="L37" s="462"/>
      <c r="M37" s="463"/>
      <c r="N37" s="464">
        <f>SUM(N19:P19,N27:P27,N34:P34,N35:P35)</f>
        <v>200</v>
      </c>
      <c r="O37" s="462"/>
      <c r="P37" s="465"/>
      <c r="Q37" s="461">
        <f>SUM(Q19:S19,Q27:S27,Q34:S34,Q35:S35)</f>
        <v>90</v>
      </c>
      <c r="R37" s="462"/>
      <c r="S37" s="463"/>
      <c r="T37" s="464">
        <f>SUM(T19:V19,T27:V27,T34:V34,T35:V35)</f>
        <v>95</v>
      </c>
      <c r="U37" s="462"/>
      <c r="V37" s="465"/>
      <c r="W37" s="39"/>
      <c r="X37" s="39"/>
      <c r="Y37" s="39"/>
    </row>
    <row r="38" spans="1:25" s="33" customFormat="1" ht="14.25" customHeight="1" x14ac:dyDescent="0.2">
      <c r="A38" s="363" t="s">
        <v>118</v>
      </c>
      <c r="B38" s="364"/>
      <c r="C38" s="365"/>
      <c r="D38" s="314"/>
      <c r="E38" s="357"/>
      <c r="F38" s="314">
        <f>SUM(F19,F27,F34,F35)</f>
        <v>81</v>
      </c>
      <c r="G38" s="355"/>
      <c r="H38" s="355"/>
      <c r="I38" s="355"/>
      <c r="J38" s="356"/>
      <c r="K38" s="446">
        <f>SUM(F10:F16,F22,F30)</f>
        <v>30</v>
      </c>
      <c r="L38" s="447"/>
      <c r="M38" s="448"/>
      <c r="N38" s="449">
        <v>30</v>
      </c>
      <c r="O38" s="447"/>
      <c r="P38" s="450"/>
      <c r="Q38" s="446">
        <v>11</v>
      </c>
      <c r="R38" s="447"/>
      <c r="S38" s="448"/>
      <c r="T38" s="449">
        <v>10</v>
      </c>
      <c r="U38" s="447"/>
      <c r="V38" s="450"/>
      <c r="W38" s="39"/>
      <c r="X38" s="39"/>
      <c r="Y38" s="39"/>
    </row>
    <row r="39" spans="1:25" s="33" customFormat="1" ht="14.25" customHeight="1" thickBot="1" x14ac:dyDescent="0.25">
      <c r="A39" s="273" t="s">
        <v>127</v>
      </c>
      <c r="B39" s="274"/>
      <c r="C39" s="359">
        <v>2</v>
      </c>
      <c r="D39" s="275">
        <v>2</v>
      </c>
      <c r="E39" s="359"/>
      <c r="F39" s="275"/>
      <c r="G39" s="360"/>
      <c r="H39" s="360"/>
      <c r="I39" s="360"/>
      <c r="J39" s="361"/>
      <c r="K39" s="360"/>
      <c r="L39" s="360">
        <v>2</v>
      </c>
      <c r="M39" s="359"/>
      <c r="N39" s="360"/>
      <c r="O39" s="360">
        <v>2</v>
      </c>
      <c r="P39" s="361"/>
      <c r="Q39" s="362"/>
      <c r="R39" s="360"/>
      <c r="S39" s="360"/>
      <c r="T39" s="360"/>
      <c r="U39" s="360"/>
      <c r="V39" s="361"/>
      <c r="W39" s="39"/>
      <c r="X39" s="39"/>
      <c r="Y39" s="39"/>
    </row>
    <row r="40" spans="1:25" s="33" customFormat="1" ht="14.25" customHeight="1" thickTop="1" thickBot="1" x14ac:dyDescent="0.25">
      <c r="A40" s="476"/>
      <c r="B40" s="477"/>
      <c r="C40" s="477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8"/>
      <c r="W40" s="39"/>
      <c r="X40" s="39"/>
      <c r="Y40" s="39"/>
    </row>
    <row r="41" spans="1:25" s="1" customFormat="1" ht="24" customHeight="1" thickTop="1" x14ac:dyDescent="0.2">
      <c r="A41" s="535" t="s">
        <v>28</v>
      </c>
      <c r="B41" s="492"/>
      <c r="C41" s="495" t="s">
        <v>0</v>
      </c>
      <c r="D41" s="496"/>
      <c r="E41" s="497" t="s">
        <v>13</v>
      </c>
      <c r="F41" s="550" t="s">
        <v>1</v>
      </c>
      <c r="G41" s="456" t="s">
        <v>2</v>
      </c>
      <c r="H41" s="457"/>
      <c r="I41" s="457"/>
      <c r="J41" s="460"/>
      <c r="K41" s="457" t="s">
        <v>16</v>
      </c>
      <c r="L41" s="457"/>
      <c r="M41" s="457"/>
      <c r="N41" s="457"/>
      <c r="O41" s="457"/>
      <c r="P41" s="460"/>
      <c r="Q41" s="456" t="s">
        <v>17</v>
      </c>
      <c r="R41" s="457"/>
      <c r="S41" s="457"/>
      <c r="T41" s="457"/>
      <c r="U41" s="457"/>
      <c r="V41" s="460"/>
      <c r="W41" s="38"/>
      <c r="X41" s="38"/>
      <c r="Y41" s="38"/>
    </row>
    <row r="42" spans="1:25" s="1" customFormat="1" ht="12" customHeight="1" x14ac:dyDescent="0.2">
      <c r="A42" s="536"/>
      <c r="B42" s="493"/>
      <c r="C42" s="538" t="s">
        <v>8</v>
      </c>
      <c r="D42" s="540" t="s">
        <v>7</v>
      </c>
      <c r="E42" s="498"/>
      <c r="F42" s="551"/>
      <c r="G42" s="542" t="s">
        <v>3</v>
      </c>
      <c r="H42" s="544" t="s">
        <v>4</v>
      </c>
      <c r="I42" s="553" t="s">
        <v>5</v>
      </c>
      <c r="J42" s="555" t="s">
        <v>6</v>
      </c>
      <c r="K42" s="468" t="s">
        <v>9</v>
      </c>
      <c r="L42" s="468"/>
      <c r="M42" s="469"/>
      <c r="N42" s="470" t="s">
        <v>10</v>
      </c>
      <c r="O42" s="468"/>
      <c r="P42" s="471"/>
      <c r="Q42" s="472" t="s">
        <v>11</v>
      </c>
      <c r="R42" s="468"/>
      <c r="S42" s="469"/>
      <c r="T42" s="470" t="s">
        <v>12</v>
      </c>
      <c r="U42" s="468"/>
      <c r="V42" s="471"/>
      <c r="W42" s="38"/>
      <c r="X42" s="38"/>
      <c r="Y42" s="38"/>
    </row>
    <row r="43" spans="1:25" s="1" customFormat="1" ht="13.5" customHeight="1" thickBot="1" x14ac:dyDescent="0.25">
      <c r="A43" s="537"/>
      <c r="B43" s="494"/>
      <c r="C43" s="539"/>
      <c r="D43" s="541"/>
      <c r="E43" s="499"/>
      <c r="F43" s="552"/>
      <c r="G43" s="543"/>
      <c r="H43" s="545"/>
      <c r="I43" s="554"/>
      <c r="J43" s="556"/>
      <c r="K43" s="333" t="s">
        <v>14</v>
      </c>
      <c r="L43" s="335" t="s">
        <v>5</v>
      </c>
      <c r="M43" s="335" t="s">
        <v>6</v>
      </c>
      <c r="N43" s="335" t="s">
        <v>14</v>
      </c>
      <c r="O43" s="334" t="s">
        <v>5</v>
      </c>
      <c r="P43" s="336" t="s">
        <v>6</v>
      </c>
      <c r="Q43" s="333" t="s">
        <v>14</v>
      </c>
      <c r="R43" s="335" t="s">
        <v>5</v>
      </c>
      <c r="S43" s="335" t="s">
        <v>6</v>
      </c>
      <c r="T43" s="335" t="s">
        <v>14</v>
      </c>
      <c r="U43" s="334" t="s">
        <v>5</v>
      </c>
      <c r="V43" s="336" t="s">
        <v>6</v>
      </c>
      <c r="W43" s="38"/>
      <c r="X43" s="38"/>
      <c r="Y43" s="38"/>
    </row>
    <row r="44" spans="1:25" s="12" customFormat="1" ht="24" customHeight="1" thickTop="1" x14ac:dyDescent="0.2">
      <c r="A44" s="58" t="s">
        <v>53</v>
      </c>
      <c r="B44" s="68" t="s">
        <v>128</v>
      </c>
      <c r="C44" s="50"/>
      <c r="D44" s="51"/>
      <c r="E44" s="50"/>
      <c r="F44" s="51"/>
      <c r="G44" s="50"/>
      <c r="H44" s="61"/>
      <c r="I44" s="52"/>
      <c r="J44" s="104"/>
      <c r="K44" s="50"/>
      <c r="L44" s="52"/>
      <c r="M44" s="67"/>
      <c r="N44" s="52"/>
      <c r="O44" s="103"/>
      <c r="P44" s="104"/>
      <c r="Q44" s="105"/>
      <c r="R44" s="106"/>
      <c r="S44" s="106"/>
      <c r="T44" s="106"/>
      <c r="U44" s="103"/>
      <c r="V44" s="108"/>
      <c r="W44" s="39"/>
      <c r="X44" s="39"/>
      <c r="Y44" s="39"/>
    </row>
    <row r="45" spans="1:25" s="12" customFormat="1" ht="11.25" customHeight="1" x14ac:dyDescent="0.2">
      <c r="A45" s="74" t="s">
        <v>54</v>
      </c>
      <c r="B45" s="70" t="s">
        <v>129</v>
      </c>
      <c r="C45" s="62" t="s">
        <v>15</v>
      </c>
      <c r="D45" s="68"/>
      <c r="E45" s="62">
        <v>30</v>
      </c>
      <c r="F45" s="70">
        <v>5</v>
      </c>
      <c r="G45" s="62">
        <v>30</v>
      </c>
      <c r="H45" s="61"/>
      <c r="I45" s="67"/>
      <c r="J45" s="68"/>
      <c r="K45" s="66"/>
      <c r="L45" s="67"/>
      <c r="M45" s="67"/>
      <c r="N45" s="67"/>
      <c r="O45" s="86"/>
      <c r="P45" s="96"/>
      <c r="Q45" s="62">
        <v>30</v>
      </c>
      <c r="R45" s="67"/>
      <c r="S45" s="67"/>
      <c r="T45" s="67"/>
      <c r="U45" s="86"/>
      <c r="V45" s="99"/>
      <c r="W45" s="39"/>
      <c r="X45" s="39"/>
      <c r="Y45" s="39"/>
    </row>
    <row r="46" spans="1:25" ht="15" customHeight="1" x14ac:dyDescent="0.2">
      <c r="A46" s="30" t="s">
        <v>55</v>
      </c>
      <c r="B46" s="63" t="s">
        <v>130</v>
      </c>
      <c r="C46" s="64" t="s">
        <v>18</v>
      </c>
      <c r="D46" s="63"/>
      <c r="E46" s="64">
        <v>30</v>
      </c>
      <c r="F46" s="63">
        <v>5</v>
      </c>
      <c r="G46" s="31">
        <v>30</v>
      </c>
      <c r="H46" s="11"/>
      <c r="I46" s="32"/>
      <c r="J46" s="43"/>
      <c r="K46" s="13"/>
      <c r="L46" s="32"/>
      <c r="M46" s="32"/>
      <c r="N46" s="46"/>
      <c r="O46" s="95"/>
      <c r="P46" s="45"/>
      <c r="Q46" s="31">
        <v>30</v>
      </c>
      <c r="R46" s="46"/>
      <c r="S46" s="46"/>
      <c r="T46" s="32"/>
      <c r="U46" s="88"/>
      <c r="V46" s="97"/>
    </row>
    <row r="47" spans="1:25" s="77" customFormat="1" ht="15" customHeight="1" x14ac:dyDescent="0.2">
      <c r="A47" s="14" t="s">
        <v>56</v>
      </c>
      <c r="B47" s="9" t="s">
        <v>131</v>
      </c>
      <c r="C47" s="8" t="s">
        <v>18</v>
      </c>
      <c r="D47" s="9"/>
      <c r="E47" s="8">
        <v>25</v>
      </c>
      <c r="F47" s="9">
        <v>4</v>
      </c>
      <c r="G47" s="8">
        <v>25</v>
      </c>
      <c r="H47" s="2"/>
      <c r="I47" s="7"/>
      <c r="J47" s="9"/>
      <c r="K47" s="31"/>
      <c r="L47" s="32"/>
      <c r="M47" s="32"/>
      <c r="N47" s="32"/>
      <c r="O47" s="87"/>
      <c r="P47" s="43"/>
      <c r="Q47" s="31">
        <v>25</v>
      </c>
      <c r="R47" s="32"/>
      <c r="S47" s="46"/>
      <c r="T47" s="32"/>
      <c r="U47" s="88"/>
      <c r="V47" s="97"/>
      <c r="W47" s="35"/>
      <c r="X47" s="35"/>
      <c r="Y47" s="35"/>
    </row>
    <row r="48" spans="1:25" ht="14.25" customHeight="1" x14ac:dyDescent="0.2">
      <c r="A48" s="14" t="s">
        <v>57</v>
      </c>
      <c r="B48" s="9" t="s">
        <v>132</v>
      </c>
      <c r="C48" s="8" t="s">
        <v>18</v>
      </c>
      <c r="D48" s="9"/>
      <c r="E48" s="8">
        <v>25</v>
      </c>
      <c r="F48" s="9">
        <v>5</v>
      </c>
      <c r="G48" s="8">
        <v>25</v>
      </c>
      <c r="H48" s="2"/>
      <c r="I48" s="7"/>
      <c r="J48" s="9"/>
      <c r="K48" s="31"/>
      <c r="L48" s="32"/>
      <c r="M48" s="32"/>
      <c r="N48" s="32"/>
      <c r="O48" s="87"/>
      <c r="P48" s="43"/>
      <c r="Q48" s="31">
        <v>25</v>
      </c>
      <c r="R48" s="32"/>
      <c r="S48" s="32"/>
      <c r="T48" s="32"/>
      <c r="U48" s="87"/>
      <c r="V48" s="97"/>
    </row>
    <row r="49" spans="1:25" ht="11.25" customHeight="1" x14ac:dyDescent="0.2">
      <c r="A49" s="14" t="s">
        <v>58</v>
      </c>
      <c r="B49" s="9" t="s">
        <v>133</v>
      </c>
      <c r="C49" s="8"/>
      <c r="D49" s="9" t="s">
        <v>18</v>
      </c>
      <c r="E49" s="8">
        <v>30</v>
      </c>
      <c r="F49" s="9">
        <v>5</v>
      </c>
      <c r="G49" s="8"/>
      <c r="H49" s="2"/>
      <c r="I49" s="7">
        <v>30</v>
      </c>
      <c r="J49" s="9"/>
      <c r="K49" s="31"/>
      <c r="L49" s="32"/>
      <c r="M49" s="32"/>
      <c r="N49" s="32"/>
      <c r="O49" s="87"/>
      <c r="P49" s="43"/>
      <c r="Q49" s="31"/>
      <c r="R49" s="32"/>
      <c r="S49" s="32"/>
      <c r="T49" s="32"/>
      <c r="U49" s="87">
        <v>30</v>
      </c>
      <c r="V49" s="97"/>
    </row>
    <row r="50" spans="1:25" x14ac:dyDescent="0.2">
      <c r="A50" s="69" t="s">
        <v>59</v>
      </c>
      <c r="B50" s="25" t="s">
        <v>134</v>
      </c>
      <c r="C50" s="26"/>
      <c r="D50" s="25" t="s">
        <v>18</v>
      </c>
      <c r="E50" s="26">
        <v>25</v>
      </c>
      <c r="F50" s="25">
        <v>5</v>
      </c>
      <c r="G50" s="26"/>
      <c r="H50" s="24"/>
      <c r="I50" s="391">
        <v>25</v>
      </c>
      <c r="J50" s="25"/>
      <c r="K50" s="42"/>
      <c r="L50" s="393"/>
      <c r="M50" s="393"/>
      <c r="N50" s="393"/>
      <c r="O50" s="89"/>
      <c r="P50" s="43"/>
      <c r="Q50" s="42"/>
      <c r="R50" s="393"/>
      <c r="S50" s="393"/>
      <c r="T50" s="393"/>
      <c r="U50" s="89">
        <v>25</v>
      </c>
      <c r="V50" s="97"/>
    </row>
    <row r="51" spans="1:25" s="71" customFormat="1" x14ac:dyDescent="0.2">
      <c r="A51" s="14" t="s">
        <v>60</v>
      </c>
      <c r="B51" s="9" t="s">
        <v>135</v>
      </c>
      <c r="C51" s="8"/>
      <c r="D51" s="9" t="s">
        <v>15</v>
      </c>
      <c r="E51" s="8">
        <v>20</v>
      </c>
      <c r="F51" s="9">
        <v>2</v>
      </c>
      <c r="G51" s="8">
        <v>20</v>
      </c>
      <c r="H51" s="79"/>
      <c r="I51" s="8"/>
      <c r="J51" s="9"/>
      <c r="K51" s="31"/>
      <c r="L51" s="31"/>
      <c r="M51" s="31"/>
      <c r="N51" s="31"/>
      <c r="O51" s="87"/>
      <c r="P51" s="43"/>
      <c r="Q51" s="31"/>
      <c r="R51" s="31"/>
      <c r="S51" s="31"/>
      <c r="T51" s="31">
        <v>20</v>
      </c>
      <c r="U51" s="87"/>
      <c r="V51" s="97"/>
      <c r="W51" s="35"/>
      <c r="X51" s="35"/>
      <c r="Y51" s="35"/>
    </row>
    <row r="52" spans="1:25" s="71" customFormat="1" ht="15" customHeight="1" x14ac:dyDescent="0.2">
      <c r="A52" s="117" t="s">
        <v>61</v>
      </c>
      <c r="B52" s="25" t="s">
        <v>136</v>
      </c>
      <c r="C52" s="73"/>
      <c r="D52" s="125" t="s">
        <v>18</v>
      </c>
      <c r="E52" s="73">
        <v>20</v>
      </c>
      <c r="F52" s="390">
        <v>4</v>
      </c>
      <c r="G52" s="73"/>
      <c r="H52" s="75"/>
      <c r="I52" s="73">
        <v>20</v>
      </c>
      <c r="J52" s="390"/>
      <c r="K52" s="49"/>
      <c r="L52" s="49"/>
      <c r="M52" s="49"/>
      <c r="N52" s="49"/>
      <c r="O52" s="94"/>
      <c r="P52" s="395"/>
      <c r="Q52" s="49"/>
      <c r="R52" s="49"/>
      <c r="S52" s="49"/>
      <c r="T52" s="49"/>
      <c r="U52" s="94">
        <v>20</v>
      </c>
      <c r="V52" s="102"/>
      <c r="W52" s="35"/>
      <c r="X52" s="35"/>
      <c r="Y52" s="35"/>
    </row>
    <row r="53" spans="1:25" s="77" customFormat="1" ht="12" thickBot="1" x14ac:dyDescent="0.25">
      <c r="A53" s="126" t="s">
        <v>62</v>
      </c>
      <c r="B53" s="127" t="s">
        <v>137</v>
      </c>
      <c r="C53" s="128"/>
      <c r="D53" s="127" t="s">
        <v>18</v>
      </c>
      <c r="E53" s="128">
        <v>20</v>
      </c>
      <c r="F53" s="127">
        <v>4</v>
      </c>
      <c r="G53" s="128"/>
      <c r="H53" s="159"/>
      <c r="I53" s="128">
        <v>20</v>
      </c>
      <c r="J53" s="127"/>
      <c r="K53" s="130"/>
      <c r="L53" s="130"/>
      <c r="M53" s="130"/>
      <c r="N53" s="130"/>
      <c r="O53" s="160"/>
      <c r="P53" s="161"/>
      <c r="Q53" s="130"/>
      <c r="R53" s="130"/>
      <c r="S53" s="130"/>
      <c r="T53" s="130"/>
      <c r="U53" s="160">
        <v>20</v>
      </c>
      <c r="V53" s="131"/>
      <c r="W53" s="35"/>
      <c r="X53" s="35"/>
      <c r="Y53" s="35"/>
    </row>
    <row r="54" spans="1:25" s="77" customFormat="1" ht="21" customHeight="1" thickTop="1" x14ac:dyDescent="0.2">
      <c r="A54" s="267" t="s">
        <v>117</v>
      </c>
      <c r="B54" s="268"/>
      <c r="C54" s="353" t="s">
        <v>220</v>
      </c>
      <c r="D54" s="354" t="s">
        <v>221</v>
      </c>
      <c r="E54" s="270">
        <f>SUM(E45:E53)</f>
        <v>225</v>
      </c>
      <c r="F54" s="271"/>
      <c r="G54" s="389">
        <f>SUM(G45:G53)</f>
        <v>130</v>
      </c>
      <c r="H54" s="272"/>
      <c r="I54" s="389">
        <f>SUM(I45:I53)</f>
        <v>95</v>
      </c>
      <c r="J54" s="271"/>
      <c r="K54" s="389"/>
      <c r="L54" s="389"/>
      <c r="M54" s="389"/>
      <c r="N54" s="389"/>
      <c r="O54" s="388"/>
      <c r="P54" s="271"/>
      <c r="Q54" s="490">
        <f>SUM(Q45:S53)</f>
        <v>110</v>
      </c>
      <c r="R54" s="474"/>
      <c r="S54" s="491"/>
      <c r="T54" s="473">
        <f>SUM(T45:V53)</f>
        <v>115</v>
      </c>
      <c r="U54" s="474"/>
      <c r="V54" s="475"/>
      <c r="W54" s="35"/>
      <c r="X54" s="35"/>
      <c r="Y54" s="35"/>
    </row>
    <row r="55" spans="1:25" s="77" customFormat="1" ht="16.5" customHeight="1" thickBot="1" x14ac:dyDescent="0.25">
      <c r="A55" s="591" t="s">
        <v>119</v>
      </c>
      <c r="B55" s="287"/>
      <c r="C55" s="291"/>
      <c r="D55" s="287"/>
      <c r="E55" s="291"/>
      <c r="F55" s="289">
        <f>SUM(F45:F53)</f>
        <v>39</v>
      </c>
      <c r="G55" s="291"/>
      <c r="H55" s="592"/>
      <c r="I55" s="291"/>
      <c r="J55" s="287"/>
      <c r="K55" s="291"/>
      <c r="L55" s="291"/>
      <c r="M55" s="291"/>
      <c r="N55" s="291"/>
      <c r="O55" s="292"/>
      <c r="P55" s="287"/>
      <c r="Q55" s="488">
        <f>SUM(F45:F48)</f>
        <v>19</v>
      </c>
      <c r="R55" s="486"/>
      <c r="S55" s="489"/>
      <c r="T55" s="485">
        <f>SUM(F49:F53)</f>
        <v>20</v>
      </c>
      <c r="U55" s="486"/>
      <c r="V55" s="487"/>
      <c r="W55" s="35"/>
      <c r="X55" s="35"/>
      <c r="Y55" s="35"/>
    </row>
    <row r="56" spans="1:25" ht="24" customHeight="1" thickTop="1" x14ac:dyDescent="0.2">
      <c r="A56" s="58" t="s">
        <v>63</v>
      </c>
      <c r="B56" s="68" t="s">
        <v>138</v>
      </c>
      <c r="C56" s="66"/>
      <c r="D56" s="51"/>
      <c r="E56" s="50"/>
      <c r="F56" s="68"/>
      <c r="G56" s="66"/>
      <c r="H56" s="61"/>
      <c r="I56" s="67"/>
      <c r="J56" s="68"/>
      <c r="K56" s="66"/>
      <c r="L56" s="67"/>
      <c r="M56" s="67"/>
      <c r="N56" s="67"/>
      <c r="O56" s="86"/>
      <c r="P56" s="68"/>
      <c r="Q56" s="66"/>
      <c r="R56" s="67"/>
      <c r="S56" s="67"/>
      <c r="T56" s="67"/>
      <c r="U56" s="86"/>
      <c r="V56" s="100"/>
    </row>
    <row r="57" spans="1:25" x14ac:dyDescent="0.2">
      <c r="A57" s="14" t="s">
        <v>83</v>
      </c>
      <c r="B57" s="9" t="s">
        <v>139</v>
      </c>
      <c r="C57" s="8" t="s">
        <v>15</v>
      </c>
      <c r="D57" s="9"/>
      <c r="E57" s="8">
        <v>30</v>
      </c>
      <c r="F57" s="9">
        <v>5</v>
      </c>
      <c r="G57" s="8">
        <v>30</v>
      </c>
      <c r="H57" s="2"/>
      <c r="I57" s="7"/>
      <c r="J57" s="9"/>
      <c r="K57" s="31"/>
      <c r="L57" s="32"/>
      <c r="M57" s="32"/>
      <c r="N57" s="32"/>
      <c r="O57" s="87"/>
      <c r="P57" s="43"/>
      <c r="Q57" s="31">
        <v>30</v>
      </c>
      <c r="R57" s="32"/>
      <c r="S57" s="32"/>
      <c r="T57" s="32"/>
      <c r="U57" s="87"/>
      <c r="V57" s="97"/>
    </row>
    <row r="58" spans="1:25" x14ac:dyDescent="0.2">
      <c r="A58" s="14" t="s">
        <v>64</v>
      </c>
      <c r="B58" s="9" t="s">
        <v>140</v>
      </c>
      <c r="C58" s="8" t="s">
        <v>18</v>
      </c>
      <c r="D58" s="9"/>
      <c r="E58" s="8">
        <v>20</v>
      </c>
      <c r="F58" s="9">
        <v>4</v>
      </c>
      <c r="G58" s="8">
        <v>20</v>
      </c>
      <c r="H58" s="2"/>
      <c r="I58" s="7"/>
      <c r="J58" s="9"/>
      <c r="K58" s="31"/>
      <c r="L58" s="32"/>
      <c r="M58" s="32"/>
      <c r="N58" s="32"/>
      <c r="O58" s="87"/>
      <c r="P58" s="43"/>
      <c r="Q58" s="31">
        <v>20</v>
      </c>
      <c r="R58" s="32"/>
      <c r="S58" s="32"/>
      <c r="T58" s="32"/>
      <c r="U58" s="87"/>
      <c r="V58" s="97"/>
    </row>
    <row r="59" spans="1:25" s="71" customFormat="1" ht="12" customHeight="1" x14ac:dyDescent="0.2">
      <c r="A59" s="337" t="s">
        <v>65</v>
      </c>
      <c r="B59" s="9" t="s">
        <v>141</v>
      </c>
      <c r="C59" s="8" t="s">
        <v>18</v>
      </c>
      <c r="D59" s="9"/>
      <c r="E59" s="8">
        <v>30</v>
      </c>
      <c r="F59" s="9">
        <v>5</v>
      </c>
      <c r="G59" s="8">
        <v>30</v>
      </c>
      <c r="H59" s="2"/>
      <c r="I59" s="7"/>
      <c r="J59" s="9"/>
      <c r="K59" s="31"/>
      <c r="L59" s="32"/>
      <c r="M59" s="32"/>
      <c r="N59" s="32"/>
      <c r="O59" s="87"/>
      <c r="P59" s="43"/>
      <c r="Q59" s="31">
        <v>30</v>
      </c>
      <c r="R59" s="32"/>
      <c r="S59" s="32"/>
      <c r="T59" s="32"/>
      <c r="U59" s="87"/>
      <c r="V59" s="97"/>
      <c r="W59" s="35"/>
      <c r="X59" s="35"/>
      <c r="Y59" s="35"/>
    </row>
    <row r="60" spans="1:25" s="77" customFormat="1" ht="12" customHeight="1" x14ac:dyDescent="0.2">
      <c r="A60" s="338" t="s">
        <v>71</v>
      </c>
      <c r="B60" s="9" t="s">
        <v>142</v>
      </c>
      <c r="C60" s="8" t="s">
        <v>18</v>
      </c>
      <c r="D60" s="9"/>
      <c r="E60" s="8">
        <v>30</v>
      </c>
      <c r="F60" s="9">
        <v>5</v>
      </c>
      <c r="G60" s="8">
        <v>30</v>
      </c>
      <c r="H60" s="2"/>
      <c r="I60" s="7"/>
      <c r="J60" s="9"/>
      <c r="K60" s="31"/>
      <c r="L60" s="32"/>
      <c r="M60" s="32"/>
      <c r="N60" s="32"/>
      <c r="O60" s="87"/>
      <c r="P60" s="43"/>
      <c r="Q60" s="31">
        <v>30</v>
      </c>
      <c r="R60" s="32"/>
      <c r="S60" s="32"/>
      <c r="T60" s="32"/>
      <c r="U60" s="87"/>
      <c r="V60" s="97"/>
      <c r="W60" s="35"/>
      <c r="X60" s="35"/>
      <c r="Y60" s="35"/>
    </row>
    <row r="61" spans="1:25" s="71" customFormat="1" x14ac:dyDescent="0.2">
      <c r="A61" s="14" t="s">
        <v>66</v>
      </c>
      <c r="B61" s="9" t="s">
        <v>143</v>
      </c>
      <c r="C61" s="8"/>
      <c r="D61" s="9" t="s">
        <v>15</v>
      </c>
      <c r="E61" s="8">
        <v>20</v>
      </c>
      <c r="F61" s="9">
        <v>4</v>
      </c>
      <c r="G61" s="8"/>
      <c r="H61" s="2"/>
      <c r="I61" s="7">
        <v>20</v>
      </c>
      <c r="J61" s="9"/>
      <c r="K61" s="31"/>
      <c r="L61" s="32"/>
      <c r="M61" s="32"/>
      <c r="N61" s="32"/>
      <c r="O61" s="87"/>
      <c r="P61" s="43"/>
      <c r="Q61" s="31"/>
      <c r="R61" s="32"/>
      <c r="S61" s="32"/>
      <c r="T61" s="32"/>
      <c r="U61" s="87">
        <v>20</v>
      </c>
      <c r="V61" s="97"/>
      <c r="W61" s="35"/>
      <c r="X61" s="35"/>
      <c r="Y61" s="35"/>
    </row>
    <row r="62" spans="1:25" x14ac:dyDescent="0.2">
      <c r="A62" s="339" t="s">
        <v>67</v>
      </c>
      <c r="B62" s="81" t="s">
        <v>144</v>
      </c>
      <c r="C62" s="82"/>
      <c r="D62" s="81" t="s">
        <v>18</v>
      </c>
      <c r="E62" s="82">
        <v>25</v>
      </c>
      <c r="F62" s="81">
        <v>4</v>
      </c>
      <c r="G62" s="82"/>
      <c r="H62" s="83"/>
      <c r="I62" s="392">
        <v>25</v>
      </c>
      <c r="J62" s="81"/>
      <c r="K62" s="84"/>
      <c r="L62" s="394"/>
      <c r="M62" s="394"/>
      <c r="N62" s="394"/>
      <c r="O62" s="90"/>
      <c r="P62" s="43"/>
      <c r="Q62" s="84"/>
      <c r="R62" s="394"/>
      <c r="S62" s="394"/>
      <c r="T62" s="394"/>
      <c r="U62" s="90">
        <v>25</v>
      </c>
      <c r="V62" s="97"/>
    </row>
    <row r="63" spans="1:25" s="71" customFormat="1" x14ac:dyDescent="0.2">
      <c r="A63" s="340" t="s">
        <v>68</v>
      </c>
      <c r="B63" s="9" t="s">
        <v>145</v>
      </c>
      <c r="C63" s="8"/>
      <c r="D63" s="9" t="s">
        <v>18</v>
      </c>
      <c r="E63" s="8">
        <v>40</v>
      </c>
      <c r="F63" s="9">
        <v>6</v>
      </c>
      <c r="G63" s="8"/>
      <c r="H63" s="2"/>
      <c r="I63" s="7">
        <v>40</v>
      </c>
      <c r="J63" s="9"/>
      <c r="K63" s="31"/>
      <c r="L63" s="32"/>
      <c r="M63" s="32"/>
      <c r="N63" s="32"/>
      <c r="O63" s="87"/>
      <c r="P63" s="43"/>
      <c r="Q63" s="31"/>
      <c r="R63" s="32"/>
      <c r="S63" s="32"/>
      <c r="T63" s="32"/>
      <c r="U63" s="87">
        <v>40</v>
      </c>
      <c r="V63" s="97"/>
      <c r="W63" s="35"/>
      <c r="X63" s="35"/>
      <c r="Y63" s="35"/>
    </row>
    <row r="64" spans="1:25" s="77" customFormat="1" x14ac:dyDescent="0.2">
      <c r="A64" s="339" t="s">
        <v>69</v>
      </c>
      <c r="B64" s="9" t="s">
        <v>146</v>
      </c>
      <c r="C64" s="8"/>
      <c r="D64" s="9" t="s">
        <v>18</v>
      </c>
      <c r="E64" s="8">
        <v>15</v>
      </c>
      <c r="F64" s="9">
        <v>2</v>
      </c>
      <c r="G64" s="8">
        <v>15</v>
      </c>
      <c r="H64" s="2"/>
      <c r="I64" s="7"/>
      <c r="J64" s="9"/>
      <c r="K64" s="31"/>
      <c r="L64" s="32"/>
      <c r="M64" s="32"/>
      <c r="N64" s="32"/>
      <c r="O64" s="89"/>
      <c r="P64" s="17"/>
      <c r="Q64" s="42"/>
      <c r="R64" s="22"/>
      <c r="S64" s="22"/>
      <c r="T64" s="22">
        <v>15</v>
      </c>
      <c r="U64" s="89"/>
      <c r="V64" s="102"/>
      <c r="W64" s="35"/>
      <c r="X64" s="35"/>
      <c r="Y64" s="35"/>
    </row>
    <row r="65" spans="1:25" ht="12" thickBot="1" x14ac:dyDescent="0.25">
      <c r="A65" s="69" t="s">
        <v>70</v>
      </c>
      <c r="B65" s="25" t="s">
        <v>147</v>
      </c>
      <c r="C65" s="26"/>
      <c r="D65" s="25" t="s">
        <v>18</v>
      </c>
      <c r="E65" s="26">
        <v>15</v>
      </c>
      <c r="F65" s="25">
        <v>4</v>
      </c>
      <c r="G65" s="26"/>
      <c r="H65" s="24"/>
      <c r="I65" s="27">
        <v>15</v>
      </c>
      <c r="J65" s="25"/>
      <c r="K65" s="42"/>
      <c r="L65" s="22"/>
      <c r="M65" s="22"/>
      <c r="N65" s="22"/>
      <c r="O65" s="89"/>
      <c r="P65" s="17"/>
      <c r="Q65" s="42"/>
      <c r="R65" s="22"/>
      <c r="S65" s="22"/>
      <c r="T65" s="22"/>
      <c r="U65" s="89">
        <v>15</v>
      </c>
      <c r="V65" s="102"/>
    </row>
    <row r="66" spans="1:25" s="77" customFormat="1" ht="21.75" customHeight="1" thickTop="1" x14ac:dyDescent="0.2">
      <c r="A66" s="267" t="s">
        <v>117</v>
      </c>
      <c r="B66" s="268"/>
      <c r="C66" s="353" t="s">
        <v>220</v>
      </c>
      <c r="D66" s="354" t="s">
        <v>222</v>
      </c>
      <c r="E66" s="270">
        <f>SUM(E57:E65)</f>
        <v>225</v>
      </c>
      <c r="F66" s="271"/>
      <c r="G66" s="270">
        <f>SUM(G57:G65)</f>
        <v>125</v>
      </c>
      <c r="H66" s="272"/>
      <c r="I66" s="270">
        <f>SUM(I57:I65)</f>
        <v>100</v>
      </c>
      <c r="J66" s="268"/>
      <c r="K66" s="276"/>
      <c r="L66" s="276"/>
      <c r="M66" s="276"/>
      <c r="N66" s="276"/>
      <c r="O66" s="277"/>
      <c r="P66" s="268"/>
      <c r="Q66" s="490">
        <f>SUM(Q57:S65)</f>
        <v>110</v>
      </c>
      <c r="R66" s="474"/>
      <c r="S66" s="491"/>
      <c r="T66" s="473">
        <f>SUM(T57:V65)</f>
        <v>115</v>
      </c>
      <c r="U66" s="474"/>
      <c r="V66" s="475"/>
      <c r="W66" s="35"/>
      <c r="X66" s="35"/>
      <c r="Y66" s="35"/>
    </row>
    <row r="67" spans="1:25" s="77" customFormat="1" ht="16.5" customHeight="1" thickBot="1" x14ac:dyDescent="0.25">
      <c r="A67" s="278" t="s">
        <v>119</v>
      </c>
      <c r="B67" s="279"/>
      <c r="C67" s="280"/>
      <c r="D67" s="279"/>
      <c r="E67" s="281"/>
      <c r="F67" s="282">
        <f>SUM(F57:F65)</f>
        <v>39</v>
      </c>
      <c r="G67" s="280"/>
      <c r="H67" s="283"/>
      <c r="I67" s="280"/>
      <c r="J67" s="279"/>
      <c r="K67" s="280"/>
      <c r="L67" s="280"/>
      <c r="M67" s="280"/>
      <c r="N67" s="280"/>
      <c r="O67" s="284"/>
      <c r="P67" s="279"/>
      <c r="Q67" s="488">
        <f>SUM(F57:F60)</f>
        <v>19</v>
      </c>
      <c r="R67" s="486"/>
      <c r="S67" s="489"/>
      <c r="T67" s="485">
        <f>SUM(F61:F65)</f>
        <v>20</v>
      </c>
      <c r="U67" s="486"/>
      <c r="V67" s="487"/>
      <c r="W67" s="35"/>
      <c r="X67" s="35"/>
      <c r="Y67" s="35"/>
    </row>
    <row r="68" spans="1:25" ht="12" customHeight="1" thickTop="1" x14ac:dyDescent="0.2">
      <c r="A68" s="178" t="s">
        <v>229</v>
      </c>
      <c r="B68" s="104" t="s">
        <v>148</v>
      </c>
      <c r="C68" s="105"/>
      <c r="D68" s="104"/>
      <c r="E68" s="105"/>
      <c r="F68" s="104"/>
      <c r="G68" s="105"/>
      <c r="H68" s="196"/>
      <c r="I68" s="106"/>
      <c r="J68" s="104"/>
      <c r="K68" s="105"/>
      <c r="L68" s="106"/>
      <c r="M68" s="106"/>
      <c r="N68" s="106"/>
      <c r="O68" s="103"/>
      <c r="P68" s="104"/>
      <c r="Q68" s="66"/>
      <c r="R68" s="67"/>
      <c r="S68" s="67"/>
      <c r="T68" s="67"/>
      <c r="U68" s="86"/>
      <c r="V68" s="197"/>
    </row>
    <row r="69" spans="1:25" x14ac:dyDescent="0.2">
      <c r="A69" s="14" t="s">
        <v>72</v>
      </c>
      <c r="B69" s="9" t="s">
        <v>149</v>
      </c>
      <c r="C69" s="8" t="s">
        <v>15</v>
      </c>
      <c r="D69" s="9"/>
      <c r="E69" s="8">
        <v>30</v>
      </c>
      <c r="F69" s="9">
        <v>5</v>
      </c>
      <c r="G69" s="8">
        <v>30</v>
      </c>
      <c r="H69" s="198"/>
      <c r="I69" s="7"/>
      <c r="J69" s="9"/>
      <c r="K69" s="31"/>
      <c r="L69" s="32"/>
      <c r="M69" s="32"/>
      <c r="N69" s="32"/>
      <c r="O69" s="87"/>
      <c r="P69" s="43"/>
      <c r="Q69" s="31">
        <v>30</v>
      </c>
      <c r="R69" s="32"/>
      <c r="S69" s="32"/>
      <c r="T69" s="32"/>
      <c r="U69" s="87"/>
      <c r="V69" s="98"/>
    </row>
    <row r="70" spans="1:25" x14ac:dyDescent="0.2">
      <c r="A70" s="14" t="s">
        <v>230</v>
      </c>
      <c r="B70" s="9" t="s">
        <v>150</v>
      </c>
      <c r="C70" s="8" t="s">
        <v>18</v>
      </c>
      <c r="D70" s="9"/>
      <c r="E70" s="8">
        <v>30</v>
      </c>
      <c r="F70" s="9">
        <v>5</v>
      </c>
      <c r="G70" s="8">
        <v>30</v>
      </c>
      <c r="H70" s="198"/>
      <c r="I70" s="7"/>
      <c r="J70" s="9"/>
      <c r="K70" s="31"/>
      <c r="L70" s="32"/>
      <c r="M70" s="32"/>
      <c r="N70" s="32"/>
      <c r="O70" s="87"/>
      <c r="P70" s="43"/>
      <c r="Q70" s="31">
        <v>30</v>
      </c>
      <c r="R70" s="32"/>
      <c r="S70" s="32"/>
      <c r="T70" s="32"/>
      <c r="U70" s="87"/>
      <c r="V70" s="98"/>
    </row>
    <row r="71" spans="1:25" x14ac:dyDescent="0.2">
      <c r="A71" s="14" t="s">
        <v>231</v>
      </c>
      <c r="B71" s="9" t="s">
        <v>151</v>
      </c>
      <c r="C71" s="8" t="s">
        <v>18</v>
      </c>
      <c r="D71" s="9"/>
      <c r="E71" s="8">
        <v>25</v>
      </c>
      <c r="F71" s="9">
        <v>5</v>
      </c>
      <c r="G71" s="8">
        <v>25</v>
      </c>
      <c r="H71" s="198"/>
      <c r="I71" s="7"/>
      <c r="J71" s="9"/>
      <c r="K71" s="31"/>
      <c r="L71" s="32"/>
      <c r="M71" s="32"/>
      <c r="N71" s="32"/>
      <c r="O71" s="87"/>
      <c r="P71" s="43"/>
      <c r="Q71" s="31">
        <v>25</v>
      </c>
      <c r="R71" s="32"/>
      <c r="S71" s="32"/>
      <c r="T71" s="32"/>
      <c r="U71" s="87"/>
      <c r="V71" s="98"/>
    </row>
    <row r="72" spans="1:25" s="3" customFormat="1" ht="13.5" customHeight="1" x14ac:dyDescent="0.2">
      <c r="A72" s="14" t="s">
        <v>232</v>
      </c>
      <c r="B72" s="9" t="s">
        <v>152</v>
      </c>
      <c r="C72" s="8" t="s">
        <v>18</v>
      </c>
      <c r="D72" s="9"/>
      <c r="E72" s="8">
        <v>25</v>
      </c>
      <c r="F72" s="9">
        <v>4</v>
      </c>
      <c r="G72" s="8">
        <v>25</v>
      </c>
      <c r="H72" s="198"/>
      <c r="I72" s="7"/>
      <c r="J72" s="9"/>
      <c r="K72" s="31"/>
      <c r="L72" s="32"/>
      <c r="M72" s="32"/>
      <c r="N72" s="32"/>
      <c r="O72" s="87"/>
      <c r="P72" s="43"/>
      <c r="Q72" s="31">
        <v>25</v>
      </c>
      <c r="R72" s="32"/>
      <c r="S72" s="32"/>
      <c r="T72" s="32"/>
      <c r="U72" s="87"/>
      <c r="V72" s="199"/>
      <c r="W72" s="40"/>
      <c r="X72" s="40"/>
      <c r="Y72" s="40"/>
    </row>
    <row r="73" spans="1:25" s="3" customFormat="1" ht="12.75" customHeight="1" x14ac:dyDescent="0.2">
      <c r="A73" s="85" t="s">
        <v>248</v>
      </c>
      <c r="B73" s="9" t="s">
        <v>153</v>
      </c>
      <c r="C73" s="8"/>
      <c r="D73" s="9" t="s">
        <v>15</v>
      </c>
      <c r="E73" s="8">
        <v>25</v>
      </c>
      <c r="F73" s="9">
        <v>4</v>
      </c>
      <c r="G73" s="8">
        <v>25</v>
      </c>
      <c r="H73" s="198"/>
      <c r="I73" s="7"/>
      <c r="J73" s="9"/>
      <c r="K73" s="31"/>
      <c r="L73" s="32"/>
      <c r="M73" s="32"/>
      <c r="N73" s="32"/>
      <c r="O73" s="87"/>
      <c r="P73" s="43"/>
      <c r="Q73" s="31"/>
      <c r="R73" s="32"/>
      <c r="S73" s="32"/>
      <c r="T73" s="32">
        <v>25</v>
      </c>
      <c r="U73" s="87"/>
      <c r="V73" s="199"/>
      <c r="W73" s="40"/>
      <c r="X73" s="40"/>
      <c r="Y73" s="40"/>
    </row>
    <row r="74" spans="1:25" s="3" customFormat="1" x14ac:dyDescent="0.2">
      <c r="A74" s="14" t="s">
        <v>233</v>
      </c>
      <c r="B74" s="9" t="s">
        <v>154</v>
      </c>
      <c r="C74" s="8"/>
      <c r="D74" s="9" t="s">
        <v>18</v>
      </c>
      <c r="E74" s="8">
        <v>25</v>
      </c>
      <c r="F74" s="9">
        <v>4</v>
      </c>
      <c r="G74" s="8"/>
      <c r="H74" s="198"/>
      <c r="I74" s="7">
        <v>25</v>
      </c>
      <c r="J74" s="9"/>
      <c r="K74" s="31"/>
      <c r="L74" s="32"/>
      <c r="M74" s="32"/>
      <c r="N74" s="32"/>
      <c r="O74" s="87"/>
      <c r="P74" s="43"/>
      <c r="Q74" s="31"/>
      <c r="R74" s="32"/>
      <c r="S74" s="32"/>
      <c r="T74" s="32"/>
      <c r="U74" s="87">
        <v>25</v>
      </c>
      <c r="V74" s="199"/>
      <c r="W74" s="40"/>
      <c r="X74" s="40"/>
      <c r="Y74" s="40"/>
    </row>
    <row r="75" spans="1:25" s="3" customFormat="1" x14ac:dyDescent="0.2">
      <c r="A75" s="14" t="s">
        <v>234</v>
      </c>
      <c r="B75" s="9" t="s">
        <v>155</v>
      </c>
      <c r="C75" s="8"/>
      <c r="D75" s="9" t="s">
        <v>18</v>
      </c>
      <c r="E75" s="8">
        <v>25</v>
      </c>
      <c r="F75" s="9">
        <v>4</v>
      </c>
      <c r="G75" s="8"/>
      <c r="H75" s="198"/>
      <c r="I75" s="7">
        <v>25</v>
      </c>
      <c r="J75" s="9"/>
      <c r="K75" s="31"/>
      <c r="L75" s="32"/>
      <c r="M75" s="32"/>
      <c r="N75" s="32"/>
      <c r="O75" s="87"/>
      <c r="P75" s="43"/>
      <c r="Q75" s="31"/>
      <c r="R75" s="32"/>
      <c r="S75" s="32"/>
      <c r="T75" s="32"/>
      <c r="U75" s="87">
        <v>25</v>
      </c>
      <c r="V75" s="199"/>
      <c r="W75" s="40"/>
      <c r="X75" s="40"/>
      <c r="Y75" s="40"/>
    </row>
    <row r="76" spans="1:25" s="3" customFormat="1" x14ac:dyDescent="0.2">
      <c r="A76" s="400" t="s">
        <v>73</v>
      </c>
      <c r="B76" s="429" t="s">
        <v>156</v>
      </c>
      <c r="C76" s="26"/>
      <c r="D76" s="429" t="s">
        <v>18</v>
      </c>
      <c r="E76" s="26">
        <v>20</v>
      </c>
      <c r="F76" s="429">
        <v>4</v>
      </c>
      <c r="G76" s="26"/>
      <c r="H76" s="443"/>
      <c r="I76" s="403">
        <v>20</v>
      </c>
      <c r="J76" s="429"/>
      <c r="K76" s="42"/>
      <c r="L76" s="432"/>
      <c r="M76" s="432"/>
      <c r="N76" s="432"/>
      <c r="O76" s="89"/>
      <c r="P76" s="399"/>
      <c r="Q76" s="42"/>
      <c r="R76" s="432"/>
      <c r="S76" s="432"/>
      <c r="T76" s="432"/>
      <c r="U76" s="89">
        <v>20</v>
      </c>
      <c r="V76" s="444"/>
      <c r="W76" s="40"/>
      <c r="X76" s="40"/>
      <c r="Y76" s="40"/>
    </row>
    <row r="77" spans="1:25" s="3" customFormat="1" ht="13.5" customHeight="1" thickBot="1" x14ac:dyDescent="0.25">
      <c r="A77" s="126" t="s">
        <v>235</v>
      </c>
      <c r="B77" s="127" t="s">
        <v>236</v>
      </c>
      <c r="C77" s="128"/>
      <c r="D77" s="127" t="s">
        <v>18</v>
      </c>
      <c r="E77" s="128">
        <v>20</v>
      </c>
      <c r="F77" s="127">
        <v>4</v>
      </c>
      <c r="G77" s="128"/>
      <c r="H77" s="383"/>
      <c r="I77" s="129">
        <v>20</v>
      </c>
      <c r="J77" s="127"/>
      <c r="K77" s="130"/>
      <c r="L77" s="378"/>
      <c r="M77" s="378"/>
      <c r="N77" s="378"/>
      <c r="O77" s="160"/>
      <c r="P77" s="161"/>
      <c r="Q77" s="130"/>
      <c r="R77" s="378"/>
      <c r="S77" s="378"/>
      <c r="T77" s="378"/>
      <c r="U77" s="160">
        <v>20</v>
      </c>
      <c r="V77" s="384"/>
      <c r="W77" s="40"/>
      <c r="X77" s="40"/>
      <c r="Y77" s="40"/>
    </row>
    <row r="78" spans="1:25" s="3" customFormat="1" ht="24.75" customHeight="1" thickTop="1" x14ac:dyDescent="0.2">
      <c r="A78" s="267" t="s">
        <v>117</v>
      </c>
      <c r="B78" s="268"/>
      <c r="C78" s="353" t="s">
        <v>223</v>
      </c>
      <c r="D78" s="354" t="s">
        <v>221</v>
      </c>
      <c r="E78" s="445">
        <f>SUM(E69:E77)</f>
        <v>225</v>
      </c>
      <c r="F78" s="442"/>
      <c r="G78" s="270">
        <f>SUM(G69:G77)</f>
        <v>135</v>
      </c>
      <c r="H78" s="285"/>
      <c r="I78" s="270">
        <f>SUM(I69:I77)</f>
        <v>90</v>
      </c>
      <c r="J78" s="268"/>
      <c r="K78" s="276"/>
      <c r="L78" s="276"/>
      <c r="M78" s="276"/>
      <c r="N78" s="276"/>
      <c r="O78" s="277"/>
      <c r="P78" s="268"/>
      <c r="Q78" s="490">
        <f>SUM(Q69:S77)</f>
        <v>110</v>
      </c>
      <c r="R78" s="474"/>
      <c r="S78" s="491"/>
      <c r="T78" s="473">
        <f>SUM(T69:V77)</f>
        <v>115</v>
      </c>
      <c r="U78" s="474"/>
      <c r="V78" s="475"/>
      <c r="W78" s="40"/>
      <c r="X78" s="40"/>
      <c r="Y78" s="40"/>
    </row>
    <row r="79" spans="1:25" s="3" customFormat="1" ht="15" customHeight="1" thickBot="1" x14ac:dyDescent="0.25">
      <c r="A79" s="278" t="s">
        <v>119</v>
      </c>
      <c r="B79" s="274"/>
      <c r="C79" s="286"/>
      <c r="D79" s="287"/>
      <c r="E79" s="288"/>
      <c r="F79" s="289">
        <f>SUM(F69:F77)</f>
        <v>39</v>
      </c>
      <c r="G79" s="288"/>
      <c r="H79" s="290"/>
      <c r="I79" s="288"/>
      <c r="J79" s="287"/>
      <c r="K79" s="291"/>
      <c r="L79" s="291"/>
      <c r="M79" s="291"/>
      <c r="N79" s="291"/>
      <c r="O79" s="292"/>
      <c r="P79" s="287"/>
      <c r="Q79" s="488">
        <f>SUM(F69:F72)</f>
        <v>19</v>
      </c>
      <c r="R79" s="486"/>
      <c r="S79" s="489"/>
      <c r="T79" s="485">
        <f>SUM(F73:F77)</f>
        <v>20</v>
      </c>
      <c r="U79" s="486"/>
      <c r="V79" s="487"/>
      <c r="W79" s="40"/>
      <c r="X79" s="40"/>
      <c r="Y79" s="40"/>
    </row>
    <row r="80" spans="1:25" s="34" customFormat="1" ht="12" thickTop="1" x14ac:dyDescent="0.2">
      <c r="A80" s="417" t="s">
        <v>74</v>
      </c>
      <c r="B80" s="367" t="s">
        <v>157</v>
      </c>
      <c r="C80" s="170"/>
      <c r="D80" s="171"/>
      <c r="E80" s="170"/>
      <c r="F80" s="171"/>
      <c r="G80" s="170"/>
      <c r="H80" s="170"/>
      <c r="I80" s="170"/>
      <c r="J80" s="171"/>
      <c r="K80" s="170"/>
      <c r="L80" s="170"/>
      <c r="M80" s="170"/>
      <c r="N80" s="170"/>
      <c r="O80" s="200"/>
      <c r="P80" s="171"/>
      <c r="Q80" s="170"/>
      <c r="R80" s="170"/>
      <c r="S80" s="170"/>
      <c r="T80" s="170"/>
      <c r="U80" s="200"/>
      <c r="V80" s="201"/>
      <c r="W80" s="41"/>
      <c r="X80" s="41"/>
      <c r="Y80" s="41"/>
    </row>
    <row r="81" spans="1:25" s="34" customFormat="1" x14ac:dyDescent="0.2">
      <c r="A81" s="339" t="s">
        <v>75</v>
      </c>
      <c r="B81" s="162" t="s">
        <v>158</v>
      </c>
      <c r="C81" s="166" t="s">
        <v>15</v>
      </c>
      <c r="D81" s="167"/>
      <c r="E81" s="166">
        <v>25</v>
      </c>
      <c r="F81" s="167">
        <v>4</v>
      </c>
      <c r="G81" s="166">
        <v>25</v>
      </c>
      <c r="H81" s="166"/>
      <c r="I81" s="202"/>
      <c r="J81" s="203"/>
      <c r="K81" s="202"/>
      <c r="L81" s="202"/>
      <c r="M81" s="202"/>
      <c r="N81" s="202"/>
      <c r="O81" s="204"/>
      <c r="P81" s="203"/>
      <c r="Q81" s="166">
        <v>25</v>
      </c>
      <c r="R81" s="166"/>
      <c r="S81" s="166"/>
      <c r="T81" s="166"/>
      <c r="U81" s="179"/>
      <c r="V81" s="113"/>
      <c r="W81" s="41"/>
      <c r="X81" s="41"/>
      <c r="Y81" s="41"/>
    </row>
    <row r="82" spans="1:25" s="34" customFormat="1" x14ac:dyDescent="0.2">
      <c r="A82" s="340" t="s">
        <v>76</v>
      </c>
      <c r="B82" s="163" t="s">
        <v>159</v>
      </c>
      <c r="C82" s="168" t="s">
        <v>18</v>
      </c>
      <c r="D82" s="169"/>
      <c r="E82" s="168">
        <v>25</v>
      </c>
      <c r="F82" s="169">
        <v>4</v>
      </c>
      <c r="G82" s="168">
        <v>25</v>
      </c>
      <c r="H82" s="168"/>
      <c r="I82" s="170"/>
      <c r="J82" s="171"/>
      <c r="K82" s="170"/>
      <c r="L82" s="170"/>
      <c r="M82" s="170"/>
      <c r="N82" s="170"/>
      <c r="O82" s="200"/>
      <c r="P82" s="171"/>
      <c r="Q82" s="168">
        <v>25</v>
      </c>
      <c r="R82" s="168"/>
      <c r="S82" s="168"/>
      <c r="T82" s="168"/>
      <c r="U82" s="180"/>
      <c r="V82" s="112"/>
      <c r="W82" s="41"/>
      <c r="X82" s="41"/>
      <c r="Y82" s="41"/>
    </row>
    <row r="83" spans="1:25" s="34" customFormat="1" ht="12.75" customHeight="1" x14ac:dyDescent="0.2">
      <c r="A83" s="546" t="s">
        <v>79</v>
      </c>
      <c r="B83" s="558" t="s">
        <v>160</v>
      </c>
      <c r="C83" s="481" t="s">
        <v>18</v>
      </c>
      <c r="D83" s="558"/>
      <c r="E83" s="481">
        <v>20</v>
      </c>
      <c r="F83" s="558">
        <v>3</v>
      </c>
      <c r="G83" s="481"/>
      <c r="H83" s="483">
        <v>20</v>
      </c>
      <c r="I83" s="466"/>
      <c r="J83" s="479"/>
      <c r="K83" s="548"/>
      <c r="L83" s="466"/>
      <c r="M83" s="466"/>
      <c r="N83" s="466"/>
      <c r="O83" s="466"/>
      <c r="P83" s="479"/>
      <c r="Q83" s="481">
        <v>20</v>
      </c>
      <c r="R83" s="483"/>
      <c r="S83" s="483"/>
      <c r="T83" s="483"/>
      <c r="U83" s="483"/>
      <c r="V83" s="566"/>
      <c r="W83" s="41"/>
      <c r="X83" s="41"/>
      <c r="Y83" s="41"/>
    </row>
    <row r="84" spans="1:25" s="34" customFormat="1" ht="9.75" customHeight="1" x14ac:dyDescent="0.2">
      <c r="A84" s="557"/>
      <c r="B84" s="559"/>
      <c r="C84" s="560"/>
      <c r="D84" s="561"/>
      <c r="E84" s="560"/>
      <c r="F84" s="561"/>
      <c r="G84" s="482"/>
      <c r="H84" s="484"/>
      <c r="I84" s="467"/>
      <c r="J84" s="480"/>
      <c r="K84" s="549"/>
      <c r="L84" s="467"/>
      <c r="M84" s="467"/>
      <c r="N84" s="467"/>
      <c r="O84" s="467"/>
      <c r="P84" s="480"/>
      <c r="Q84" s="482"/>
      <c r="R84" s="484"/>
      <c r="S84" s="484"/>
      <c r="T84" s="484"/>
      <c r="U84" s="484"/>
      <c r="V84" s="567"/>
      <c r="W84" s="41"/>
      <c r="X84" s="41"/>
      <c r="Y84" s="41"/>
    </row>
    <row r="85" spans="1:25" s="34" customFormat="1" x14ac:dyDescent="0.2">
      <c r="A85" s="16" t="s">
        <v>77</v>
      </c>
      <c r="B85" s="162" t="s">
        <v>161</v>
      </c>
      <c r="C85" s="166" t="s">
        <v>18</v>
      </c>
      <c r="D85" s="167"/>
      <c r="E85" s="166">
        <v>20</v>
      </c>
      <c r="F85" s="167">
        <v>3</v>
      </c>
      <c r="G85" s="166">
        <v>20</v>
      </c>
      <c r="H85" s="166"/>
      <c r="I85" s="202"/>
      <c r="J85" s="203"/>
      <c r="K85" s="202"/>
      <c r="L85" s="202"/>
      <c r="M85" s="202"/>
      <c r="N85" s="202"/>
      <c r="O85" s="204"/>
      <c r="P85" s="203"/>
      <c r="Q85" s="166">
        <v>20</v>
      </c>
      <c r="R85" s="166"/>
      <c r="S85" s="166"/>
      <c r="T85" s="166"/>
      <c r="U85" s="179"/>
      <c r="V85" s="113"/>
      <c r="W85" s="41"/>
      <c r="X85" s="41"/>
      <c r="Y85" s="41"/>
    </row>
    <row r="86" spans="1:25" s="34" customFormat="1" x14ac:dyDescent="0.2">
      <c r="A86" s="576" t="s">
        <v>81</v>
      </c>
      <c r="B86" s="558" t="s">
        <v>162</v>
      </c>
      <c r="C86" s="481" t="s">
        <v>18</v>
      </c>
      <c r="D86" s="558"/>
      <c r="E86" s="481">
        <v>20</v>
      </c>
      <c r="F86" s="558">
        <v>5</v>
      </c>
      <c r="G86" s="481"/>
      <c r="H86" s="483"/>
      <c r="I86" s="483">
        <v>20</v>
      </c>
      <c r="J86" s="479"/>
      <c r="K86" s="548"/>
      <c r="L86" s="466"/>
      <c r="M86" s="466"/>
      <c r="N86" s="466"/>
      <c r="O86" s="466"/>
      <c r="P86" s="479"/>
      <c r="Q86" s="481"/>
      <c r="R86" s="483">
        <v>20</v>
      </c>
      <c r="S86" s="483"/>
      <c r="T86" s="483"/>
      <c r="U86" s="483"/>
      <c r="V86" s="566"/>
      <c r="W86" s="41"/>
      <c r="X86" s="41"/>
      <c r="Y86" s="41"/>
    </row>
    <row r="87" spans="1:25" s="34" customFormat="1" x14ac:dyDescent="0.2">
      <c r="A87" s="577"/>
      <c r="B87" s="568"/>
      <c r="C87" s="482"/>
      <c r="D87" s="561"/>
      <c r="E87" s="482"/>
      <c r="F87" s="568"/>
      <c r="G87" s="482"/>
      <c r="H87" s="484"/>
      <c r="I87" s="484"/>
      <c r="J87" s="480"/>
      <c r="K87" s="549"/>
      <c r="L87" s="467"/>
      <c r="M87" s="467"/>
      <c r="N87" s="467"/>
      <c r="O87" s="467"/>
      <c r="P87" s="480"/>
      <c r="Q87" s="482"/>
      <c r="R87" s="484"/>
      <c r="S87" s="484"/>
      <c r="T87" s="484"/>
      <c r="U87" s="484"/>
      <c r="V87" s="567"/>
      <c r="W87" s="41"/>
      <c r="X87" s="41"/>
      <c r="Y87" s="41"/>
    </row>
    <row r="88" spans="1:25" s="34" customFormat="1" x14ac:dyDescent="0.2">
      <c r="A88" s="377" t="s">
        <v>80</v>
      </c>
      <c r="B88" s="376" t="s">
        <v>163</v>
      </c>
      <c r="C88" s="375"/>
      <c r="D88" s="428" t="s">
        <v>18</v>
      </c>
      <c r="E88" s="375">
        <v>30</v>
      </c>
      <c r="F88" s="376">
        <v>5</v>
      </c>
      <c r="G88" s="375"/>
      <c r="H88" s="370"/>
      <c r="I88" s="370">
        <v>30</v>
      </c>
      <c r="J88" s="372"/>
      <c r="K88" s="371"/>
      <c r="L88" s="374"/>
      <c r="M88" s="374"/>
      <c r="N88" s="374"/>
      <c r="O88" s="374"/>
      <c r="P88" s="372"/>
      <c r="Q88" s="375"/>
      <c r="R88" s="370"/>
      <c r="S88" s="370"/>
      <c r="T88" s="370"/>
      <c r="U88" s="370">
        <v>30</v>
      </c>
      <c r="V88" s="373"/>
      <c r="W88" s="41"/>
      <c r="X88" s="41"/>
      <c r="Y88" s="41"/>
    </row>
    <row r="89" spans="1:25" s="34" customFormat="1" x14ac:dyDescent="0.2">
      <c r="A89" s="410" t="s">
        <v>214</v>
      </c>
      <c r="B89" s="409" t="s">
        <v>164</v>
      </c>
      <c r="C89" s="413"/>
      <c r="D89" s="409" t="s">
        <v>15</v>
      </c>
      <c r="E89" s="413">
        <v>25</v>
      </c>
      <c r="F89" s="409">
        <v>3</v>
      </c>
      <c r="G89" s="413">
        <v>25</v>
      </c>
      <c r="H89" s="413"/>
      <c r="I89" s="413"/>
      <c r="J89" s="405"/>
      <c r="K89" s="414"/>
      <c r="L89" s="414"/>
      <c r="M89" s="414"/>
      <c r="N89" s="414"/>
      <c r="O89" s="415"/>
      <c r="P89" s="405"/>
      <c r="Q89" s="413"/>
      <c r="R89" s="413"/>
      <c r="S89" s="413"/>
      <c r="T89" s="413">
        <v>25</v>
      </c>
      <c r="U89" s="416"/>
      <c r="V89" s="406"/>
      <c r="W89" s="41"/>
      <c r="X89" s="41"/>
      <c r="Y89" s="41"/>
    </row>
    <row r="90" spans="1:25" s="34" customFormat="1" x14ac:dyDescent="0.2">
      <c r="A90" s="339" t="s">
        <v>78</v>
      </c>
      <c r="B90" s="162" t="s">
        <v>165</v>
      </c>
      <c r="C90" s="166"/>
      <c r="D90" s="167" t="s">
        <v>18</v>
      </c>
      <c r="E90" s="166">
        <v>30</v>
      </c>
      <c r="F90" s="167">
        <v>6</v>
      </c>
      <c r="G90" s="166"/>
      <c r="H90" s="166"/>
      <c r="I90" s="166">
        <v>30</v>
      </c>
      <c r="J90" s="203"/>
      <c r="K90" s="202"/>
      <c r="L90" s="202"/>
      <c r="M90" s="202"/>
      <c r="N90" s="202"/>
      <c r="O90" s="204"/>
      <c r="P90" s="203"/>
      <c r="Q90" s="166"/>
      <c r="R90" s="166"/>
      <c r="S90" s="166"/>
      <c r="T90" s="166"/>
      <c r="U90" s="179">
        <v>30</v>
      </c>
      <c r="V90" s="113"/>
      <c r="W90" s="41"/>
      <c r="X90" s="41"/>
      <c r="Y90" s="41"/>
    </row>
    <row r="91" spans="1:25" s="34" customFormat="1" ht="12.75" customHeight="1" x14ac:dyDescent="0.2">
      <c r="A91" s="546" t="s">
        <v>82</v>
      </c>
      <c r="B91" s="558" t="s">
        <v>166</v>
      </c>
      <c r="C91" s="481"/>
      <c r="D91" s="558" t="s">
        <v>18</v>
      </c>
      <c r="E91" s="481">
        <v>30</v>
      </c>
      <c r="F91" s="558">
        <v>6</v>
      </c>
      <c r="G91" s="481"/>
      <c r="H91" s="483"/>
      <c r="I91" s="483">
        <v>30</v>
      </c>
      <c r="J91" s="479"/>
      <c r="K91" s="548"/>
      <c r="L91" s="466"/>
      <c r="M91" s="466"/>
      <c r="N91" s="466"/>
      <c r="O91" s="466"/>
      <c r="P91" s="479"/>
      <c r="Q91" s="481"/>
      <c r="R91" s="483"/>
      <c r="S91" s="483"/>
      <c r="T91" s="483"/>
      <c r="U91" s="483">
        <v>30</v>
      </c>
      <c r="V91" s="566"/>
      <c r="W91" s="41"/>
      <c r="X91" s="41"/>
      <c r="Y91" s="41"/>
    </row>
    <row r="92" spans="1:25" s="34" customFormat="1" ht="12" thickBot="1" x14ac:dyDescent="0.25">
      <c r="A92" s="547"/>
      <c r="B92" s="562"/>
      <c r="C92" s="563"/>
      <c r="D92" s="562"/>
      <c r="E92" s="563"/>
      <c r="F92" s="562"/>
      <c r="G92" s="563"/>
      <c r="H92" s="565"/>
      <c r="I92" s="565"/>
      <c r="J92" s="564"/>
      <c r="K92" s="574"/>
      <c r="L92" s="573"/>
      <c r="M92" s="573"/>
      <c r="N92" s="573"/>
      <c r="O92" s="573"/>
      <c r="P92" s="564"/>
      <c r="Q92" s="563"/>
      <c r="R92" s="565"/>
      <c r="S92" s="565"/>
      <c r="T92" s="565"/>
      <c r="U92" s="565"/>
      <c r="V92" s="575"/>
      <c r="W92" s="41"/>
      <c r="X92" s="41"/>
      <c r="Y92" s="41"/>
    </row>
    <row r="93" spans="1:25" s="34" customFormat="1" ht="13.5" customHeight="1" thickTop="1" x14ac:dyDescent="0.2">
      <c r="A93" s="342" t="s">
        <v>117</v>
      </c>
      <c r="B93" s="293"/>
      <c r="C93" s="427" t="s">
        <v>221</v>
      </c>
      <c r="D93" s="295" t="s">
        <v>223</v>
      </c>
      <c r="E93" s="294">
        <f>SUM(E81:E92)</f>
        <v>225</v>
      </c>
      <c r="F93" s="295"/>
      <c r="G93" s="294">
        <f>SUM(G81:G92)</f>
        <v>95</v>
      </c>
      <c r="H93" s="294">
        <f>SUM(H81:H92)</f>
        <v>20</v>
      </c>
      <c r="I93" s="294">
        <f>SUM(I81:I92)</f>
        <v>110</v>
      </c>
      <c r="J93" s="295"/>
      <c r="K93" s="294"/>
      <c r="L93" s="294"/>
      <c r="M93" s="294"/>
      <c r="N93" s="294"/>
      <c r="O93" s="296"/>
      <c r="P93" s="295"/>
      <c r="Q93" s="456">
        <f>SUM(Q81:S92)</f>
        <v>110</v>
      </c>
      <c r="R93" s="457"/>
      <c r="S93" s="458"/>
      <c r="T93" s="459">
        <f>SUM(T81:V92)</f>
        <v>115</v>
      </c>
      <c r="U93" s="457"/>
      <c r="V93" s="460"/>
      <c r="W93" s="41"/>
      <c r="X93" s="41"/>
      <c r="Y93" s="41"/>
    </row>
    <row r="94" spans="1:25" s="34" customFormat="1" ht="16.5" customHeight="1" thickBot="1" x14ac:dyDescent="0.25">
      <c r="A94" s="343" t="s">
        <v>119</v>
      </c>
      <c r="B94" s="297"/>
      <c r="C94" s="269"/>
      <c r="D94" s="298"/>
      <c r="E94" s="269"/>
      <c r="F94" s="298">
        <f>SUM(F81:F92)</f>
        <v>39</v>
      </c>
      <c r="G94" s="269"/>
      <c r="H94" s="269"/>
      <c r="I94" s="269"/>
      <c r="J94" s="298"/>
      <c r="K94" s="269"/>
      <c r="L94" s="269"/>
      <c r="M94" s="269"/>
      <c r="N94" s="269"/>
      <c r="O94" s="299"/>
      <c r="P94" s="298"/>
      <c r="Q94" s="451">
        <f>SUM(F81:F87)</f>
        <v>19</v>
      </c>
      <c r="R94" s="452"/>
      <c r="S94" s="453"/>
      <c r="T94" s="454">
        <f>SUM(F88:F92)</f>
        <v>20</v>
      </c>
      <c r="U94" s="452"/>
      <c r="V94" s="455"/>
      <c r="W94" s="41"/>
      <c r="X94" s="41"/>
      <c r="Y94" s="41"/>
    </row>
    <row r="95" spans="1:25" s="34" customFormat="1" ht="12" thickTop="1" x14ac:dyDescent="0.2">
      <c r="A95" s="344" t="s">
        <v>84</v>
      </c>
      <c r="B95" s="368" t="s">
        <v>167</v>
      </c>
      <c r="C95" s="168"/>
      <c r="D95" s="169"/>
      <c r="E95" s="170"/>
      <c r="F95" s="171"/>
      <c r="G95" s="170"/>
      <c r="H95" s="170"/>
      <c r="I95" s="170"/>
      <c r="J95" s="171"/>
      <c r="K95" s="170"/>
      <c r="L95" s="170"/>
      <c r="M95" s="170"/>
      <c r="N95" s="170"/>
      <c r="O95" s="200"/>
      <c r="P95" s="171"/>
      <c r="Q95" s="170"/>
      <c r="R95" s="170"/>
      <c r="S95" s="170"/>
      <c r="T95" s="170"/>
      <c r="U95" s="200"/>
      <c r="V95" s="201"/>
      <c r="W95" s="41"/>
      <c r="X95" s="41"/>
      <c r="Y95" s="41"/>
    </row>
    <row r="96" spans="1:25" s="34" customFormat="1" x14ac:dyDescent="0.2">
      <c r="A96" s="16" t="s">
        <v>85</v>
      </c>
      <c r="B96" s="162" t="s">
        <v>168</v>
      </c>
      <c r="C96" s="166" t="s">
        <v>15</v>
      </c>
      <c r="D96" s="167"/>
      <c r="E96" s="166">
        <v>25</v>
      </c>
      <c r="F96" s="167">
        <v>4</v>
      </c>
      <c r="G96" s="166">
        <v>25</v>
      </c>
      <c r="H96" s="166"/>
      <c r="I96" s="166"/>
      <c r="J96" s="167"/>
      <c r="K96" s="202"/>
      <c r="L96" s="202"/>
      <c r="M96" s="202"/>
      <c r="N96" s="202"/>
      <c r="O96" s="204"/>
      <c r="P96" s="203"/>
      <c r="Q96" s="166">
        <v>25</v>
      </c>
      <c r="R96" s="166"/>
      <c r="S96" s="166"/>
      <c r="T96" s="166"/>
      <c r="U96" s="179"/>
      <c r="V96" s="113"/>
      <c r="W96" s="41"/>
      <c r="X96" s="41"/>
      <c r="Y96" s="41"/>
    </row>
    <row r="97" spans="1:25" s="34" customFormat="1" x14ac:dyDescent="0.2">
      <c r="A97" s="16" t="s">
        <v>87</v>
      </c>
      <c r="B97" s="162" t="s">
        <v>169</v>
      </c>
      <c r="C97" s="166" t="s">
        <v>18</v>
      </c>
      <c r="D97" s="167"/>
      <c r="E97" s="166">
        <v>30</v>
      </c>
      <c r="F97" s="167">
        <v>6</v>
      </c>
      <c r="G97" s="166"/>
      <c r="H97" s="166"/>
      <c r="I97" s="166">
        <v>30</v>
      </c>
      <c r="J97" s="167"/>
      <c r="K97" s="202"/>
      <c r="L97" s="202"/>
      <c r="M97" s="202"/>
      <c r="N97" s="202"/>
      <c r="O97" s="204"/>
      <c r="P97" s="203"/>
      <c r="Q97" s="166"/>
      <c r="R97" s="166">
        <v>30</v>
      </c>
      <c r="S97" s="166"/>
      <c r="T97" s="166"/>
      <c r="U97" s="179"/>
      <c r="V97" s="113"/>
      <c r="W97" s="41"/>
      <c r="X97" s="41"/>
      <c r="Y97" s="41"/>
    </row>
    <row r="98" spans="1:25" s="34" customFormat="1" x14ac:dyDescent="0.2">
      <c r="A98" s="341" t="s">
        <v>86</v>
      </c>
      <c r="B98" s="163" t="s">
        <v>170</v>
      </c>
      <c r="C98" s="168" t="s">
        <v>18</v>
      </c>
      <c r="D98" s="169"/>
      <c r="E98" s="168">
        <v>30</v>
      </c>
      <c r="F98" s="169">
        <v>6</v>
      </c>
      <c r="G98" s="168"/>
      <c r="H98" s="168"/>
      <c r="I98" s="168">
        <v>30</v>
      </c>
      <c r="J98" s="169"/>
      <c r="K98" s="170"/>
      <c r="L98" s="170"/>
      <c r="M98" s="170"/>
      <c r="N98" s="170"/>
      <c r="O98" s="200"/>
      <c r="P98" s="171"/>
      <c r="Q98" s="168"/>
      <c r="R98" s="168">
        <v>30</v>
      </c>
      <c r="S98" s="168"/>
      <c r="T98" s="168"/>
      <c r="U98" s="180"/>
      <c r="V98" s="112"/>
      <c r="W98" s="41"/>
      <c r="X98" s="41"/>
      <c r="Y98" s="41"/>
    </row>
    <row r="99" spans="1:25" s="34" customFormat="1" x14ac:dyDescent="0.2">
      <c r="A99" s="16" t="s">
        <v>91</v>
      </c>
      <c r="B99" s="162" t="s">
        <v>171</v>
      </c>
      <c r="C99" s="166" t="s">
        <v>18</v>
      </c>
      <c r="D99" s="167"/>
      <c r="E99" s="166">
        <v>25</v>
      </c>
      <c r="F99" s="167">
        <v>3</v>
      </c>
      <c r="G99" s="166">
        <v>25</v>
      </c>
      <c r="H99" s="166"/>
      <c r="I99" s="166"/>
      <c r="J99" s="167"/>
      <c r="K99" s="202"/>
      <c r="L99" s="202"/>
      <c r="M99" s="202"/>
      <c r="N99" s="202"/>
      <c r="O99" s="204"/>
      <c r="P99" s="203"/>
      <c r="Q99" s="166">
        <v>25</v>
      </c>
      <c r="R99" s="166"/>
      <c r="S99" s="166"/>
      <c r="T99" s="166"/>
      <c r="U99" s="179"/>
      <c r="V99" s="113"/>
      <c r="W99" s="41"/>
      <c r="X99" s="41"/>
      <c r="Y99" s="41"/>
    </row>
    <row r="100" spans="1:25" s="34" customFormat="1" x14ac:dyDescent="0.2">
      <c r="A100" s="16" t="s">
        <v>208</v>
      </c>
      <c r="B100" s="167" t="s">
        <v>172</v>
      </c>
      <c r="C100" s="166"/>
      <c r="D100" s="167" t="s">
        <v>18</v>
      </c>
      <c r="E100" s="166">
        <v>40</v>
      </c>
      <c r="F100" s="167">
        <v>6</v>
      </c>
      <c r="G100" s="166"/>
      <c r="H100" s="166"/>
      <c r="I100" s="166">
        <v>40</v>
      </c>
      <c r="J100" s="167"/>
      <c r="K100" s="202"/>
      <c r="L100" s="202"/>
      <c r="M100" s="202"/>
      <c r="N100" s="202"/>
      <c r="O100" s="204"/>
      <c r="P100" s="203"/>
      <c r="Q100" s="166"/>
      <c r="R100" s="166"/>
      <c r="S100" s="166"/>
      <c r="T100" s="166"/>
      <c r="U100" s="179">
        <v>40</v>
      </c>
      <c r="V100" s="113"/>
      <c r="W100" s="41"/>
      <c r="X100" s="41"/>
      <c r="Y100" s="41"/>
    </row>
    <row r="101" spans="1:25" s="34" customFormat="1" x14ac:dyDescent="0.2">
      <c r="A101" s="16" t="s">
        <v>88</v>
      </c>
      <c r="B101" s="162" t="s">
        <v>173</v>
      </c>
      <c r="C101" s="166"/>
      <c r="D101" s="167" t="s">
        <v>15</v>
      </c>
      <c r="E101" s="166">
        <v>25</v>
      </c>
      <c r="F101" s="167">
        <v>3</v>
      </c>
      <c r="G101" s="166">
        <v>25</v>
      </c>
      <c r="H101" s="166"/>
      <c r="I101" s="166"/>
      <c r="J101" s="167"/>
      <c r="K101" s="202"/>
      <c r="L101" s="202"/>
      <c r="M101" s="202"/>
      <c r="N101" s="202"/>
      <c r="O101" s="204"/>
      <c r="P101" s="203"/>
      <c r="Q101" s="166"/>
      <c r="R101" s="166"/>
      <c r="S101" s="166"/>
      <c r="T101" s="166">
        <v>25</v>
      </c>
      <c r="U101" s="179"/>
      <c r="V101" s="113"/>
      <c r="W101" s="41"/>
      <c r="X101" s="41"/>
      <c r="Y101" s="41"/>
    </row>
    <row r="102" spans="1:25" s="34" customFormat="1" x14ac:dyDescent="0.2">
      <c r="A102" s="341" t="s">
        <v>89</v>
      </c>
      <c r="B102" s="163" t="s">
        <v>174</v>
      </c>
      <c r="C102" s="168"/>
      <c r="D102" s="169" t="s">
        <v>18</v>
      </c>
      <c r="E102" s="168">
        <v>25</v>
      </c>
      <c r="F102" s="169">
        <v>5</v>
      </c>
      <c r="G102" s="168">
        <v>25</v>
      </c>
      <c r="H102" s="168"/>
      <c r="I102" s="168"/>
      <c r="J102" s="169"/>
      <c r="K102" s="170"/>
      <c r="L102" s="170"/>
      <c r="M102" s="170"/>
      <c r="N102" s="170"/>
      <c r="O102" s="200"/>
      <c r="P102" s="171"/>
      <c r="Q102" s="168"/>
      <c r="R102" s="168"/>
      <c r="S102" s="168"/>
      <c r="T102" s="168">
        <v>25</v>
      </c>
      <c r="U102" s="180"/>
      <c r="V102" s="112"/>
      <c r="W102" s="41"/>
      <c r="X102" s="41"/>
      <c r="Y102" s="41"/>
    </row>
    <row r="103" spans="1:25" s="34" customFormat="1" ht="12" thickBot="1" x14ac:dyDescent="0.25">
      <c r="A103" s="16" t="s">
        <v>90</v>
      </c>
      <c r="B103" s="162" t="s">
        <v>175</v>
      </c>
      <c r="C103" s="166"/>
      <c r="D103" s="167" t="s">
        <v>18</v>
      </c>
      <c r="E103" s="166">
        <v>25</v>
      </c>
      <c r="F103" s="167">
        <v>6</v>
      </c>
      <c r="G103" s="166"/>
      <c r="H103" s="166"/>
      <c r="I103" s="166">
        <v>25</v>
      </c>
      <c r="J103" s="167"/>
      <c r="K103" s="202"/>
      <c r="L103" s="202"/>
      <c r="M103" s="202"/>
      <c r="N103" s="202"/>
      <c r="O103" s="204"/>
      <c r="P103" s="203"/>
      <c r="Q103" s="166"/>
      <c r="R103" s="166"/>
      <c r="S103" s="166"/>
      <c r="T103" s="166"/>
      <c r="U103" s="179">
        <v>25</v>
      </c>
      <c r="V103" s="113"/>
      <c r="W103" s="41"/>
      <c r="X103" s="41"/>
      <c r="Y103" s="41"/>
    </row>
    <row r="104" spans="1:25" s="34" customFormat="1" ht="13.5" customHeight="1" thickTop="1" x14ac:dyDescent="0.2">
      <c r="A104" s="342" t="s">
        <v>117</v>
      </c>
      <c r="B104" s="300"/>
      <c r="C104" s="427" t="s">
        <v>223</v>
      </c>
      <c r="D104" s="295" t="s">
        <v>223</v>
      </c>
      <c r="E104" s="294">
        <f>SUM(E96:E103)</f>
        <v>225</v>
      </c>
      <c r="F104" s="295"/>
      <c r="G104" s="294">
        <f>SUM(G96:G103)</f>
        <v>100</v>
      </c>
      <c r="H104" s="294"/>
      <c r="I104" s="294">
        <f>SUM(I96:I103)</f>
        <v>125</v>
      </c>
      <c r="J104" s="295"/>
      <c r="K104" s="294"/>
      <c r="L104" s="294"/>
      <c r="M104" s="294"/>
      <c r="N104" s="294"/>
      <c r="O104" s="296"/>
      <c r="P104" s="295"/>
      <c r="Q104" s="456">
        <f>SUM(Q96:S103)</f>
        <v>110</v>
      </c>
      <c r="R104" s="457"/>
      <c r="S104" s="458"/>
      <c r="T104" s="459">
        <f>SUM(T96:V103)</f>
        <v>115</v>
      </c>
      <c r="U104" s="457"/>
      <c r="V104" s="460"/>
      <c r="W104" s="41"/>
      <c r="X104" s="41"/>
      <c r="Y104" s="41"/>
    </row>
    <row r="105" spans="1:25" s="34" customFormat="1" ht="13.5" customHeight="1" thickBot="1" x14ac:dyDescent="0.25">
      <c r="A105" s="343" t="s">
        <v>119</v>
      </c>
      <c r="B105" s="301"/>
      <c r="C105" s="302"/>
      <c r="D105" s="303"/>
      <c r="E105" s="269"/>
      <c r="F105" s="298">
        <f>SUM(F96:F103)</f>
        <v>39</v>
      </c>
      <c r="G105" s="269"/>
      <c r="H105" s="269"/>
      <c r="I105" s="269"/>
      <c r="J105" s="298"/>
      <c r="K105" s="269"/>
      <c r="L105" s="269"/>
      <c r="M105" s="269"/>
      <c r="N105" s="269"/>
      <c r="O105" s="299"/>
      <c r="P105" s="298"/>
      <c r="Q105" s="451">
        <f>SUM(F96:F99)</f>
        <v>19</v>
      </c>
      <c r="R105" s="452"/>
      <c r="S105" s="453"/>
      <c r="T105" s="454">
        <f>SUM(F100:F103)</f>
        <v>20</v>
      </c>
      <c r="U105" s="452"/>
      <c r="V105" s="455"/>
      <c r="W105" s="41"/>
      <c r="X105" s="41"/>
      <c r="Y105" s="41"/>
    </row>
    <row r="106" spans="1:25" s="34" customFormat="1" ht="13.5" customHeight="1" thickTop="1" x14ac:dyDescent="0.2">
      <c r="A106" s="345" t="s">
        <v>92</v>
      </c>
      <c r="B106" s="369" t="s">
        <v>176</v>
      </c>
      <c r="C106" s="205"/>
      <c r="D106" s="206"/>
      <c r="E106" s="207"/>
      <c r="F106" s="208"/>
      <c r="G106" s="207"/>
      <c r="H106" s="207"/>
      <c r="I106" s="207"/>
      <c r="J106" s="208"/>
      <c r="K106" s="207"/>
      <c r="L106" s="207"/>
      <c r="M106" s="207"/>
      <c r="N106" s="207"/>
      <c r="O106" s="209"/>
      <c r="P106" s="208"/>
      <c r="Q106" s="210"/>
      <c r="R106" s="211"/>
      <c r="S106" s="207"/>
      <c r="T106" s="211"/>
      <c r="U106" s="211"/>
      <c r="V106" s="212"/>
      <c r="W106" s="41"/>
      <c r="X106" s="41"/>
      <c r="Y106" s="41"/>
    </row>
    <row r="107" spans="1:25" s="34" customFormat="1" ht="13.5" customHeight="1" x14ac:dyDescent="0.2">
      <c r="A107" s="346" t="s">
        <v>93</v>
      </c>
      <c r="B107" s="183" t="s">
        <v>177</v>
      </c>
      <c r="C107" s="213" t="s">
        <v>18</v>
      </c>
      <c r="D107" s="214"/>
      <c r="E107" s="213">
        <v>25</v>
      </c>
      <c r="F107" s="214">
        <v>3</v>
      </c>
      <c r="G107" s="213">
        <v>25</v>
      </c>
      <c r="H107" s="213"/>
      <c r="I107" s="213"/>
      <c r="J107" s="214"/>
      <c r="K107" s="215"/>
      <c r="L107" s="215"/>
      <c r="M107" s="215"/>
      <c r="N107" s="215"/>
      <c r="O107" s="216"/>
      <c r="P107" s="217"/>
      <c r="Q107" s="218">
        <v>25</v>
      </c>
      <c r="R107" s="219"/>
      <c r="S107" s="213"/>
      <c r="T107" s="219"/>
      <c r="U107" s="219"/>
      <c r="V107" s="220"/>
      <c r="W107" s="41"/>
      <c r="X107" s="41"/>
      <c r="Y107" s="41"/>
    </row>
    <row r="108" spans="1:25" s="34" customFormat="1" ht="13.5" customHeight="1" x14ac:dyDescent="0.2">
      <c r="A108" s="347" t="s">
        <v>94</v>
      </c>
      <c r="B108" s="182" t="s">
        <v>178</v>
      </c>
      <c r="C108" s="205" t="s">
        <v>15</v>
      </c>
      <c r="D108" s="206"/>
      <c r="E108" s="205">
        <v>25</v>
      </c>
      <c r="F108" s="206">
        <v>4</v>
      </c>
      <c r="G108" s="205">
        <v>25</v>
      </c>
      <c r="H108" s="205"/>
      <c r="I108" s="205"/>
      <c r="J108" s="206"/>
      <c r="K108" s="207"/>
      <c r="L108" s="207"/>
      <c r="M108" s="207"/>
      <c r="N108" s="207"/>
      <c r="O108" s="209"/>
      <c r="P108" s="208"/>
      <c r="Q108" s="221">
        <v>25</v>
      </c>
      <c r="R108" s="222"/>
      <c r="S108" s="205"/>
      <c r="T108" s="222"/>
      <c r="U108" s="222"/>
      <c r="V108" s="223"/>
      <c r="W108" s="41"/>
      <c r="X108" s="41"/>
      <c r="Y108" s="41"/>
    </row>
    <row r="109" spans="1:25" s="34" customFormat="1" ht="13.5" customHeight="1" x14ac:dyDescent="0.2">
      <c r="A109" s="346" t="s">
        <v>95</v>
      </c>
      <c r="B109" s="183" t="s">
        <v>179</v>
      </c>
      <c r="C109" s="213" t="s">
        <v>18</v>
      </c>
      <c r="D109" s="214"/>
      <c r="E109" s="213">
        <v>30</v>
      </c>
      <c r="F109" s="214">
        <v>6</v>
      </c>
      <c r="G109" s="213">
        <v>30</v>
      </c>
      <c r="H109" s="213"/>
      <c r="I109" s="213">
        <v>30</v>
      </c>
      <c r="J109" s="214"/>
      <c r="K109" s="215"/>
      <c r="L109" s="215"/>
      <c r="M109" s="215"/>
      <c r="N109" s="215"/>
      <c r="O109" s="216"/>
      <c r="P109" s="217"/>
      <c r="Q109" s="218"/>
      <c r="R109" s="219">
        <v>30</v>
      </c>
      <c r="S109" s="213"/>
      <c r="T109" s="219"/>
      <c r="U109" s="219"/>
      <c r="V109" s="220"/>
      <c r="W109" s="41"/>
      <c r="X109" s="41"/>
      <c r="Y109" s="41"/>
    </row>
    <row r="110" spans="1:25" s="34" customFormat="1" ht="13.5" customHeight="1" x14ac:dyDescent="0.2">
      <c r="A110" s="346" t="s">
        <v>97</v>
      </c>
      <c r="B110" s="183" t="s">
        <v>180</v>
      </c>
      <c r="C110" s="213" t="s">
        <v>18</v>
      </c>
      <c r="D110" s="214"/>
      <c r="E110" s="213">
        <v>30</v>
      </c>
      <c r="F110" s="214">
        <v>6</v>
      </c>
      <c r="G110" s="213"/>
      <c r="H110" s="213"/>
      <c r="I110" s="213">
        <v>30</v>
      </c>
      <c r="J110" s="214"/>
      <c r="K110" s="215"/>
      <c r="L110" s="215"/>
      <c r="M110" s="215"/>
      <c r="N110" s="215"/>
      <c r="O110" s="216"/>
      <c r="P110" s="217"/>
      <c r="Q110" s="218"/>
      <c r="R110" s="219">
        <v>30</v>
      </c>
      <c r="S110" s="213"/>
      <c r="T110" s="219"/>
      <c r="U110" s="219"/>
      <c r="V110" s="220"/>
      <c r="W110" s="41"/>
      <c r="X110" s="41"/>
      <c r="Y110" s="41"/>
    </row>
    <row r="111" spans="1:25" s="34" customFormat="1" ht="13.5" customHeight="1" x14ac:dyDescent="0.2">
      <c r="A111" s="347" t="s">
        <v>96</v>
      </c>
      <c r="B111" s="182" t="s">
        <v>181</v>
      </c>
      <c r="C111" s="205"/>
      <c r="D111" s="206" t="s">
        <v>18</v>
      </c>
      <c r="E111" s="205">
        <v>20</v>
      </c>
      <c r="F111" s="206">
        <v>3</v>
      </c>
      <c r="G111" s="205"/>
      <c r="H111" s="205">
        <v>20</v>
      </c>
      <c r="I111" s="205"/>
      <c r="J111" s="206"/>
      <c r="K111" s="207"/>
      <c r="L111" s="207"/>
      <c r="M111" s="207"/>
      <c r="N111" s="207"/>
      <c r="O111" s="209"/>
      <c r="P111" s="208"/>
      <c r="Q111" s="221"/>
      <c r="R111" s="222"/>
      <c r="S111" s="205"/>
      <c r="T111" s="222">
        <v>20</v>
      </c>
      <c r="U111" s="222"/>
      <c r="V111" s="223"/>
      <c r="W111" s="41"/>
      <c r="X111" s="41"/>
      <c r="Y111" s="41"/>
    </row>
    <row r="112" spans="1:25" s="34" customFormat="1" ht="13.5" customHeight="1" x14ac:dyDescent="0.2">
      <c r="A112" s="346" t="s">
        <v>98</v>
      </c>
      <c r="B112" s="183" t="s">
        <v>182</v>
      </c>
      <c r="C112" s="213"/>
      <c r="D112" s="214" t="s">
        <v>18</v>
      </c>
      <c r="E112" s="213">
        <v>15</v>
      </c>
      <c r="F112" s="214">
        <v>3</v>
      </c>
      <c r="G112" s="213">
        <v>15</v>
      </c>
      <c r="H112" s="213"/>
      <c r="I112" s="213"/>
      <c r="J112" s="214"/>
      <c r="K112" s="215"/>
      <c r="L112" s="215"/>
      <c r="M112" s="215"/>
      <c r="N112" s="215"/>
      <c r="O112" s="216"/>
      <c r="P112" s="217"/>
      <c r="Q112" s="218"/>
      <c r="R112" s="219"/>
      <c r="S112" s="213"/>
      <c r="T112" s="219">
        <v>15</v>
      </c>
      <c r="U112" s="219"/>
      <c r="V112" s="220"/>
      <c r="W112" s="41"/>
      <c r="X112" s="41"/>
      <c r="Y112" s="41"/>
    </row>
    <row r="113" spans="1:25" s="34" customFormat="1" ht="13.5" customHeight="1" x14ac:dyDescent="0.2">
      <c r="A113" s="346" t="s">
        <v>99</v>
      </c>
      <c r="B113" s="183" t="s">
        <v>183</v>
      </c>
      <c r="C113" s="213"/>
      <c r="D113" s="214" t="s">
        <v>18</v>
      </c>
      <c r="E113" s="213">
        <v>30</v>
      </c>
      <c r="F113" s="214">
        <v>5</v>
      </c>
      <c r="G113" s="213"/>
      <c r="H113" s="213"/>
      <c r="I113" s="213">
        <v>30</v>
      </c>
      <c r="J113" s="214"/>
      <c r="K113" s="215"/>
      <c r="L113" s="215"/>
      <c r="M113" s="215"/>
      <c r="N113" s="215"/>
      <c r="O113" s="216"/>
      <c r="P113" s="217"/>
      <c r="Q113" s="218"/>
      <c r="R113" s="219"/>
      <c r="S113" s="213"/>
      <c r="T113" s="219"/>
      <c r="U113" s="219">
        <v>30</v>
      </c>
      <c r="V113" s="220"/>
      <c r="W113" s="41"/>
      <c r="X113" s="41"/>
      <c r="Y113" s="41"/>
    </row>
    <row r="114" spans="1:25" s="34" customFormat="1" ht="13.5" customHeight="1" x14ac:dyDescent="0.2">
      <c r="A114" s="346" t="s">
        <v>100</v>
      </c>
      <c r="B114" s="183" t="s">
        <v>184</v>
      </c>
      <c r="C114" s="213"/>
      <c r="D114" s="214" t="s">
        <v>15</v>
      </c>
      <c r="E114" s="213">
        <v>20</v>
      </c>
      <c r="F114" s="214">
        <v>4</v>
      </c>
      <c r="G114" s="213">
        <v>20</v>
      </c>
      <c r="H114" s="213"/>
      <c r="I114" s="213"/>
      <c r="J114" s="214"/>
      <c r="K114" s="215"/>
      <c r="L114" s="215"/>
      <c r="M114" s="215"/>
      <c r="N114" s="215"/>
      <c r="O114" s="216"/>
      <c r="P114" s="217"/>
      <c r="Q114" s="218"/>
      <c r="R114" s="219"/>
      <c r="S114" s="213"/>
      <c r="T114" s="219">
        <v>20</v>
      </c>
      <c r="U114" s="219"/>
      <c r="V114" s="220"/>
      <c r="W114" s="41"/>
      <c r="X114" s="41"/>
      <c r="Y114" s="41"/>
    </row>
    <row r="115" spans="1:25" s="34" customFormat="1" ht="13.5" customHeight="1" thickBot="1" x14ac:dyDescent="0.25">
      <c r="A115" s="348" t="s">
        <v>101</v>
      </c>
      <c r="B115" s="184" t="s">
        <v>185</v>
      </c>
      <c r="C115" s="224"/>
      <c r="D115" s="225" t="s">
        <v>18</v>
      </c>
      <c r="E115" s="224">
        <v>30</v>
      </c>
      <c r="F115" s="225">
        <v>5</v>
      </c>
      <c r="G115" s="224"/>
      <c r="H115" s="224"/>
      <c r="I115" s="224">
        <v>30</v>
      </c>
      <c r="J115" s="225"/>
      <c r="K115" s="226"/>
      <c r="L115" s="226"/>
      <c r="M115" s="226"/>
      <c r="N115" s="226"/>
      <c r="O115" s="227"/>
      <c r="P115" s="228"/>
      <c r="Q115" s="229"/>
      <c r="R115" s="230"/>
      <c r="S115" s="224"/>
      <c r="T115" s="230"/>
      <c r="U115" s="230">
        <v>30</v>
      </c>
      <c r="V115" s="231"/>
      <c r="W115" s="41"/>
      <c r="X115" s="41"/>
      <c r="Y115" s="41"/>
    </row>
    <row r="116" spans="1:25" s="34" customFormat="1" ht="13.5" customHeight="1" thickTop="1" x14ac:dyDescent="0.2">
      <c r="A116" s="342" t="s">
        <v>117</v>
      </c>
      <c r="B116" s="293"/>
      <c r="C116" s="427" t="s">
        <v>223</v>
      </c>
      <c r="D116" s="295" t="s">
        <v>223</v>
      </c>
      <c r="E116" s="294">
        <f>SUM(E107:E115)</f>
        <v>225</v>
      </c>
      <c r="F116" s="295"/>
      <c r="G116" s="294">
        <f>SUM(G107:G115)</f>
        <v>115</v>
      </c>
      <c r="H116" s="294">
        <f>SUM(H107:H115)</f>
        <v>20</v>
      </c>
      <c r="I116" s="294">
        <f>SUM(I107:I115)</f>
        <v>120</v>
      </c>
      <c r="J116" s="295"/>
      <c r="K116" s="294"/>
      <c r="L116" s="294"/>
      <c r="M116" s="294"/>
      <c r="N116" s="294"/>
      <c r="O116" s="296"/>
      <c r="P116" s="295"/>
      <c r="Q116" s="456">
        <f>SUM(Q107:S115)</f>
        <v>110</v>
      </c>
      <c r="R116" s="457"/>
      <c r="S116" s="458"/>
      <c r="T116" s="459">
        <f>SUM(T107:V115)</f>
        <v>115</v>
      </c>
      <c r="U116" s="457"/>
      <c r="V116" s="460"/>
      <c r="W116" s="41"/>
      <c r="X116" s="41"/>
      <c r="Y116" s="41"/>
    </row>
    <row r="117" spans="1:25" s="34" customFormat="1" ht="13.5" customHeight="1" thickBot="1" x14ac:dyDescent="0.25">
      <c r="A117" s="349" t="s">
        <v>119</v>
      </c>
      <c r="B117" s="304"/>
      <c r="C117" s="305"/>
      <c r="D117" s="306"/>
      <c r="E117" s="305"/>
      <c r="F117" s="306">
        <f>SUM(F107:F115)</f>
        <v>39</v>
      </c>
      <c r="G117" s="305"/>
      <c r="H117" s="305"/>
      <c r="I117" s="305"/>
      <c r="J117" s="306"/>
      <c r="K117" s="305"/>
      <c r="L117" s="305"/>
      <c r="M117" s="305"/>
      <c r="N117" s="305"/>
      <c r="O117" s="307"/>
      <c r="P117" s="306"/>
      <c r="Q117" s="451">
        <f>SUM(F107:F110)</f>
        <v>19</v>
      </c>
      <c r="R117" s="452"/>
      <c r="S117" s="453"/>
      <c r="T117" s="454">
        <f>SUM(F111,F112:F115)</f>
        <v>20</v>
      </c>
      <c r="U117" s="452"/>
      <c r="V117" s="455"/>
      <c r="W117" s="41"/>
      <c r="X117" s="41"/>
      <c r="Y117" s="41"/>
    </row>
    <row r="118" spans="1:25" s="34" customFormat="1" ht="13.5" customHeight="1" thickTop="1" x14ac:dyDescent="0.2">
      <c r="A118" s="385" t="s">
        <v>102</v>
      </c>
      <c r="B118" s="181" t="s">
        <v>186</v>
      </c>
      <c r="C118" s="232"/>
      <c r="D118" s="233"/>
      <c r="E118" s="232"/>
      <c r="F118" s="233"/>
      <c r="G118" s="232"/>
      <c r="H118" s="232"/>
      <c r="I118" s="232"/>
      <c r="J118" s="233"/>
      <c r="K118" s="232"/>
      <c r="L118" s="232"/>
      <c r="M118" s="232"/>
      <c r="N118" s="232"/>
      <c r="O118" s="234"/>
      <c r="P118" s="233"/>
      <c r="Q118" s="235"/>
      <c r="R118" s="236"/>
      <c r="S118" s="232"/>
      <c r="T118" s="234"/>
      <c r="U118" s="236"/>
      <c r="V118" s="237"/>
      <c r="W118" s="41"/>
      <c r="X118" s="41"/>
      <c r="Y118" s="41"/>
    </row>
    <row r="119" spans="1:25" s="34" customFormat="1" ht="13.5" customHeight="1" x14ac:dyDescent="0.2">
      <c r="A119" s="350" t="s">
        <v>247</v>
      </c>
      <c r="B119" s="165" t="s">
        <v>188</v>
      </c>
      <c r="C119" s="194" t="s">
        <v>15</v>
      </c>
      <c r="D119" s="112"/>
      <c r="E119" s="194">
        <v>20</v>
      </c>
      <c r="F119" s="112">
        <v>3</v>
      </c>
      <c r="G119" s="194">
        <v>20</v>
      </c>
      <c r="H119" s="194"/>
      <c r="I119" s="194"/>
      <c r="J119" s="112"/>
      <c r="K119" s="238"/>
      <c r="L119" s="238"/>
      <c r="M119" s="238"/>
      <c r="N119" s="238"/>
      <c r="O119" s="239"/>
      <c r="P119" s="201"/>
      <c r="Q119" s="193">
        <v>20</v>
      </c>
      <c r="R119" s="240"/>
      <c r="S119" s="418"/>
      <c r="T119" s="420"/>
      <c r="U119" s="419"/>
      <c r="V119" s="242"/>
      <c r="W119" s="41"/>
      <c r="X119" s="41"/>
      <c r="Y119" s="41"/>
    </row>
    <row r="120" spans="1:25" s="34" customFormat="1" ht="23.25" customHeight="1" x14ac:dyDescent="0.2">
      <c r="A120" s="351" t="s">
        <v>238</v>
      </c>
      <c r="B120" s="164" t="s">
        <v>187</v>
      </c>
      <c r="C120" s="13" t="s">
        <v>18</v>
      </c>
      <c r="D120" s="113"/>
      <c r="E120" s="13">
        <v>15</v>
      </c>
      <c r="F120" s="113">
        <v>2</v>
      </c>
      <c r="G120" s="13">
        <v>15</v>
      </c>
      <c r="H120" s="13"/>
      <c r="I120" s="13"/>
      <c r="J120" s="113"/>
      <c r="K120" s="243"/>
      <c r="L120" s="243"/>
      <c r="M120" s="243"/>
      <c r="N120" s="243"/>
      <c r="O120" s="244"/>
      <c r="P120" s="245"/>
      <c r="Q120" s="190">
        <v>15</v>
      </c>
      <c r="R120" s="11"/>
      <c r="S120" s="421"/>
      <c r="T120" s="423"/>
      <c r="U120" s="422"/>
      <c r="V120" s="192"/>
      <c r="W120" s="41"/>
      <c r="X120" s="41"/>
      <c r="Y120" s="41"/>
    </row>
    <row r="121" spans="1:25" s="34" customFormat="1" ht="22.5" customHeight="1" x14ac:dyDescent="0.2">
      <c r="A121" s="350" t="s">
        <v>245</v>
      </c>
      <c r="B121" s="165" t="s">
        <v>189</v>
      </c>
      <c r="C121" s="194" t="s">
        <v>18</v>
      </c>
      <c r="D121" s="112"/>
      <c r="E121" s="194">
        <v>20</v>
      </c>
      <c r="F121" s="112">
        <v>3</v>
      </c>
      <c r="G121" s="194">
        <v>20</v>
      </c>
      <c r="H121" s="194"/>
      <c r="I121" s="194"/>
      <c r="J121" s="112"/>
      <c r="K121" s="238"/>
      <c r="L121" s="238"/>
      <c r="M121" s="238"/>
      <c r="N121" s="238"/>
      <c r="O121" s="239"/>
      <c r="P121" s="201"/>
      <c r="Q121" s="193">
        <v>20</v>
      </c>
      <c r="R121" s="240"/>
      <c r="S121" s="418"/>
      <c r="T121" s="420"/>
      <c r="U121" s="419"/>
      <c r="V121" s="242"/>
      <c r="W121" s="41"/>
      <c r="X121" s="41"/>
      <c r="Y121" s="41"/>
    </row>
    <row r="122" spans="1:25" s="34" customFormat="1" ht="13.5" customHeight="1" x14ac:dyDescent="0.2">
      <c r="A122" s="351" t="s">
        <v>239</v>
      </c>
      <c r="B122" s="113" t="s">
        <v>190</v>
      </c>
      <c r="C122" s="13" t="s">
        <v>18</v>
      </c>
      <c r="D122" s="113"/>
      <c r="E122" s="13">
        <v>20</v>
      </c>
      <c r="F122" s="113">
        <v>4</v>
      </c>
      <c r="G122" s="13"/>
      <c r="H122" s="13"/>
      <c r="I122" s="13">
        <v>20</v>
      </c>
      <c r="J122" s="113"/>
      <c r="K122" s="243"/>
      <c r="L122" s="243"/>
      <c r="M122" s="243"/>
      <c r="N122" s="243"/>
      <c r="O122" s="244"/>
      <c r="P122" s="245"/>
      <c r="Q122" s="190"/>
      <c r="R122" s="11">
        <v>20</v>
      </c>
      <c r="S122" s="421"/>
      <c r="T122" s="423"/>
      <c r="U122" s="422"/>
      <c r="V122" s="192"/>
      <c r="W122" s="41"/>
      <c r="X122" s="41"/>
      <c r="Y122" s="41"/>
    </row>
    <row r="123" spans="1:25" s="34" customFormat="1" ht="22.5" customHeight="1" x14ac:dyDescent="0.2">
      <c r="A123" s="350" t="s">
        <v>240</v>
      </c>
      <c r="B123" s="165" t="s">
        <v>191</v>
      </c>
      <c r="C123" s="194" t="s">
        <v>18</v>
      </c>
      <c r="D123" s="112"/>
      <c r="E123" s="194">
        <v>15</v>
      </c>
      <c r="F123" s="112">
        <v>4</v>
      </c>
      <c r="G123" s="194"/>
      <c r="H123" s="194"/>
      <c r="I123" s="194">
        <v>15</v>
      </c>
      <c r="J123" s="112"/>
      <c r="K123" s="238"/>
      <c r="L123" s="238"/>
      <c r="M123" s="238"/>
      <c r="N123" s="238"/>
      <c r="O123" s="239"/>
      <c r="P123" s="201"/>
      <c r="Q123" s="193"/>
      <c r="R123" s="240">
        <v>15</v>
      </c>
      <c r="S123" s="418"/>
      <c r="T123" s="420"/>
      <c r="U123" s="240"/>
      <c r="V123" s="242"/>
      <c r="W123" s="41"/>
      <c r="X123" s="41"/>
      <c r="Y123" s="41"/>
    </row>
    <row r="124" spans="1:25" s="34" customFormat="1" ht="13.5" customHeight="1" x14ac:dyDescent="0.2">
      <c r="A124" s="351" t="s">
        <v>241</v>
      </c>
      <c r="B124" s="164" t="s">
        <v>192</v>
      </c>
      <c r="C124" s="13" t="s">
        <v>18</v>
      </c>
      <c r="D124" s="113"/>
      <c r="E124" s="13">
        <v>20</v>
      </c>
      <c r="F124" s="113">
        <v>3</v>
      </c>
      <c r="G124" s="13">
        <v>20</v>
      </c>
      <c r="H124" s="13"/>
      <c r="I124" s="13"/>
      <c r="J124" s="113"/>
      <c r="K124" s="243"/>
      <c r="L124" s="243"/>
      <c r="M124" s="243"/>
      <c r="N124" s="243"/>
      <c r="O124" s="244"/>
      <c r="P124" s="245"/>
      <c r="Q124" s="190">
        <v>20</v>
      </c>
      <c r="R124" s="11"/>
      <c r="S124" s="13"/>
      <c r="T124" s="195"/>
      <c r="U124" s="11"/>
      <c r="V124" s="192"/>
      <c r="W124" s="41"/>
      <c r="X124" s="41"/>
      <c r="Y124" s="41"/>
    </row>
    <row r="125" spans="1:25" s="34" customFormat="1" ht="13.5" customHeight="1" x14ac:dyDescent="0.2">
      <c r="A125" s="351" t="s">
        <v>242</v>
      </c>
      <c r="B125" s="164" t="s">
        <v>193</v>
      </c>
      <c r="C125" s="13"/>
      <c r="D125" s="113" t="s">
        <v>15</v>
      </c>
      <c r="E125" s="13">
        <v>50</v>
      </c>
      <c r="F125" s="113">
        <v>7</v>
      </c>
      <c r="G125" s="13">
        <v>50</v>
      </c>
      <c r="H125" s="13"/>
      <c r="I125" s="13"/>
      <c r="J125" s="113"/>
      <c r="K125" s="243"/>
      <c r="L125" s="243"/>
      <c r="M125" s="243"/>
      <c r="N125" s="243"/>
      <c r="O125" s="244"/>
      <c r="P125" s="245"/>
      <c r="Q125" s="190"/>
      <c r="R125" s="11"/>
      <c r="S125" s="13"/>
      <c r="T125" s="191">
        <v>50</v>
      </c>
      <c r="U125" s="11"/>
      <c r="V125" s="192"/>
      <c r="W125" s="41"/>
      <c r="X125" s="41"/>
      <c r="Y125" s="41"/>
    </row>
    <row r="126" spans="1:25" s="34" customFormat="1" ht="13.5" customHeight="1" x14ac:dyDescent="0.2">
      <c r="A126" s="351" t="s">
        <v>103</v>
      </c>
      <c r="B126" s="164" t="s">
        <v>194</v>
      </c>
      <c r="C126" s="13"/>
      <c r="D126" s="113" t="s">
        <v>18</v>
      </c>
      <c r="E126" s="13">
        <v>25</v>
      </c>
      <c r="F126" s="113">
        <v>5</v>
      </c>
      <c r="G126" s="13"/>
      <c r="H126" s="13"/>
      <c r="I126" s="13">
        <v>25</v>
      </c>
      <c r="J126" s="113"/>
      <c r="K126" s="243"/>
      <c r="L126" s="243"/>
      <c r="M126" s="243"/>
      <c r="N126" s="243"/>
      <c r="O126" s="244"/>
      <c r="P126" s="245"/>
      <c r="Q126" s="190"/>
      <c r="R126" s="11"/>
      <c r="S126" s="13"/>
      <c r="T126" s="195"/>
      <c r="U126" s="11">
        <v>25</v>
      </c>
      <c r="V126" s="192"/>
      <c r="W126" s="41"/>
      <c r="X126" s="41"/>
      <c r="Y126" s="41"/>
    </row>
    <row r="127" spans="1:25" s="34" customFormat="1" ht="13.5" customHeight="1" x14ac:dyDescent="0.2">
      <c r="A127" s="350" t="s">
        <v>243</v>
      </c>
      <c r="B127" s="165" t="s">
        <v>195</v>
      </c>
      <c r="C127" s="194"/>
      <c r="D127" s="112" t="s">
        <v>18</v>
      </c>
      <c r="E127" s="194">
        <v>20</v>
      </c>
      <c r="F127" s="112">
        <v>4</v>
      </c>
      <c r="G127" s="194"/>
      <c r="H127" s="194"/>
      <c r="I127" s="194">
        <v>20</v>
      </c>
      <c r="J127" s="112"/>
      <c r="K127" s="238"/>
      <c r="L127" s="238"/>
      <c r="M127" s="238"/>
      <c r="N127" s="238"/>
      <c r="O127" s="239"/>
      <c r="P127" s="201"/>
      <c r="Q127" s="193"/>
      <c r="R127" s="240"/>
      <c r="S127" s="194"/>
      <c r="T127" s="38"/>
      <c r="U127" s="240">
        <v>20</v>
      </c>
      <c r="V127" s="242"/>
      <c r="W127" s="41"/>
      <c r="X127" s="41"/>
      <c r="Y127" s="41"/>
    </row>
    <row r="128" spans="1:25" s="34" customFormat="1" ht="13.5" customHeight="1" thickBot="1" x14ac:dyDescent="0.25">
      <c r="A128" s="351" t="s">
        <v>244</v>
      </c>
      <c r="B128" s="164" t="s">
        <v>196</v>
      </c>
      <c r="C128" s="13"/>
      <c r="D128" s="113" t="s">
        <v>18</v>
      </c>
      <c r="E128" s="13">
        <v>20</v>
      </c>
      <c r="F128" s="113">
        <v>4</v>
      </c>
      <c r="G128" s="13"/>
      <c r="H128" s="13"/>
      <c r="I128" s="13">
        <v>20</v>
      </c>
      <c r="J128" s="113"/>
      <c r="K128" s="243"/>
      <c r="L128" s="243"/>
      <c r="M128" s="243"/>
      <c r="N128" s="243"/>
      <c r="O128" s="244"/>
      <c r="P128" s="245"/>
      <c r="Q128" s="190"/>
      <c r="R128" s="11"/>
      <c r="S128" s="13"/>
      <c r="T128" s="195"/>
      <c r="U128" s="11">
        <v>20</v>
      </c>
      <c r="V128" s="192"/>
      <c r="W128" s="41"/>
      <c r="X128" s="41"/>
      <c r="Y128" s="41"/>
    </row>
    <row r="129" spans="1:25" s="34" customFormat="1" ht="13.5" customHeight="1" thickTop="1" x14ac:dyDescent="0.2">
      <c r="A129" s="342" t="s">
        <v>117</v>
      </c>
      <c r="B129" s="293"/>
      <c r="C129" s="427" t="s">
        <v>216</v>
      </c>
      <c r="D129" s="295" t="s">
        <v>223</v>
      </c>
      <c r="E129" s="294">
        <f>SUM(E119:E128)</f>
        <v>225</v>
      </c>
      <c r="F129" s="295"/>
      <c r="G129" s="294">
        <f>SUM(G119:G128)</f>
        <v>125</v>
      </c>
      <c r="H129" s="294"/>
      <c r="I129" s="294">
        <f>SUM(I119:I128)</f>
        <v>100</v>
      </c>
      <c r="J129" s="295"/>
      <c r="K129" s="294"/>
      <c r="L129" s="294"/>
      <c r="M129" s="294"/>
      <c r="N129" s="294"/>
      <c r="O129" s="296"/>
      <c r="P129" s="295"/>
      <c r="Q129" s="456">
        <f>SUM(Q119:S128)</f>
        <v>110</v>
      </c>
      <c r="R129" s="457"/>
      <c r="S129" s="458"/>
      <c r="T129" s="459">
        <f>SUM(T119:V128)</f>
        <v>115</v>
      </c>
      <c r="U129" s="457"/>
      <c r="V129" s="460"/>
      <c r="W129" s="41"/>
      <c r="X129" s="41"/>
      <c r="Y129" s="41"/>
    </row>
    <row r="130" spans="1:25" ht="14.25" customHeight="1" thickBot="1" x14ac:dyDescent="0.25">
      <c r="A130" s="308" t="s">
        <v>119</v>
      </c>
      <c r="B130" s="301"/>
      <c r="C130" s="269"/>
      <c r="D130" s="298"/>
      <c r="E130" s="269"/>
      <c r="F130" s="298">
        <f>SUM(F119:F128)</f>
        <v>39</v>
      </c>
      <c r="G130" s="269"/>
      <c r="H130" s="269"/>
      <c r="I130" s="269"/>
      <c r="J130" s="298"/>
      <c r="K130" s="269"/>
      <c r="L130" s="269"/>
      <c r="M130" s="269"/>
      <c r="N130" s="269"/>
      <c r="O130" s="299"/>
      <c r="P130" s="298"/>
      <c r="Q130" s="451">
        <f>SUM(F119:F124)</f>
        <v>19</v>
      </c>
      <c r="R130" s="452"/>
      <c r="S130" s="453"/>
      <c r="T130" s="454">
        <f>SUM(F125:F128)</f>
        <v>20</v>
      </c>
      <c r="U130" s="452"/>
      <c r="V130" s="455"/>
    </row>
    <row r="131" spans="1:25" s="77" customFormat="1" ht="24" customHeight="1" thickTop="1" x14ac:dyDescent="0.2">
      <c r="A131" s="185" t="s">
        <v>104</v>
      </c>
      <c r="B131" s="233" t="s">
        <v>197</v>
      </c>
      <c r="C131" s="232"/>
      <c r="D131" s="233"/>
      <c r="E131" s="232"/>
      <c r="F131" s="233"/>
      <c r="G131" s="232"/>
      <c r="H131" s="232"/>
      <c r="I131" s="232"/>
      <c r="J131" s="233"/>
      <c r="K131" s="232"/>
      <c r="L131" s="232"/>
      <c r="M131" s="232"/>
      <c r="N131" s="232"/>
      <c r="O131" s="234"/>
      <c r="P131" s="233"/>
      <c r="Q131" s="247"/>
      <c r="R131" s="236"/>
      <c r="S131" s="232"/>
      <c r="T131" s="234"/>
      <c r="U131" s="236"/>
      <c r="V131" s="237"/>
      <c r="W131" s="35"/>
      <c r="X131" s="35"/>
      <c r="Y131" s="35"/>
    </row>
    <row r="132" spans="1:25" s="77" customFormat="1" ht="14.25" customHeight="1" x14ac:dyDescent="0.2">
      <c r="A132" s="186" t="s">
        <v>105</v>
      </c>
      <c r="B132" s="112" t="s">
        <v>198</v>
      </c>
      <c r="C132" s="194" t="s">
        <v>15</v>
      </c>
      <c r="D132" s="112"/>
      <c r="E132" s="194">
        <v>30</v>
      </c>
      <c r="F132" s="112">
        <v>5</v>
      </c>
      <c r="G132" s="194">
        <v>30</v>
      </c>
      <c r="H132" s="194"/>
      <c r="I132" s="194"/>
      <c r="J132" s="112"/>
      <c r="K132" s="238"/>
      <c r="L132" s="238"/>
      <c r="M132" s="238"/>
      <c r="N132" s="238"/>
      <c r="O132" s="239"/>
      <c r="P132" s="201"/>
      <c r="Q132" s="38">
        <v>30</v>
      </c>
      <c r="R132" s="240"/>
      <c r="S132" s="194"/>
      <c r="T132" s="241"/>
      <c r="U132" s="240"/>
      <c r="V132" s="242"/>
      <c r="W132" s="35"/>
      <c r="X132" s="35"/>
      <c r="Y132" s="35"/>
    </row>
    <row r="133" spans="1:25" s="77" customFormat="1" ht="14.25" customHeight="1" x14ac:dyDescent="0.2">
      <c r="A133" s="187" t="s">
        <v>106</v>
      </c>
      <c r="B133" s="113" t="s">
        <v>199</v>
      </c>
      <c r="C133" s="13" t="s">
        <v>18</v>
      </c>
      <c r="D133" s="113"/>
      <c r="E133" s="13">
        <v>30</v>
      </c>
      <c r="F133" s="113">
        <v>5</v>
      </c>
      <c r="G133" s="13">
        <v>10</v>
      </c>
      <c r="H133" s="13"/>
      <c r="I133" s="13">
        <v>20</v>
      </c>
      <c r="J133" s="113"/>
      <c r="K133" s="243"/>
      <c r="L133" s="243"/>
      <c r="M133" s="243"/>
      <c r="N133" s="243"/>
      <c r="O133" s="244"/>
      <c r="P133" s="245"/>
      <c r="Q133" s="195">
        <v>10</v>
      </c>
      <c r="R133" s="11">
        <v>20</v>
      </c>
      <c r="S133" s="13"/>
      <c r="T133" s="191"/>
      <c r="U133" s="11"/>
      <c r="V133" s="192"/>
      <c r="W133" s="35"/>
      <c r="X133" s="35"/>
      <c r="Y133" s="35"/>
    </row>
    <row r="134" spans="1:25" s="77" customFormat="1" ht="14.25" customHeight="1" x14ac:dyDescent="0.2">
      <c r="A134" s="186" t="s">
        <v>207</v>
      </c>
      <c r="B134" s="112" t="s">
        <v>200</v>
      </c>
      <c r="C134" s="194" t="s">
        <v>18</v>
      </c>
      <c r="D134" s="112"/>
      <c r="E134" s="194">
        <v>20</v>
      </c>
      <c r="F134" s="112">
        <v>4</v>
      </c>
      <c r="G134" s="194"/>
      <c r="H134" s="194">
        <v>10</v>
      </c>
      <c r="I134" s="194">
        <v>10</v>
      </c>
      <c r="J134" s="112"/>
      <c r="K134" s="238"/>
      <c r="L134" s="238"/>
      <c r="M134" s="238"/>
      <c r="N134" s="238"/>
      <c r="O134" s="239"/>
      <c r="P134" s="201"/>
      <c r="Q134" s="38">
        <v>10</v>
      </c>
      <c r="R134" s="240">
        <v>10</v>
      </c>
      <c r="S134" s="194"/>
      <c r="T134" s="241"/>
      <c r="U134" s="240"/>
      <c r="V134" s="242"/>
      <c r="W134" s="35"/>
      <c r="X134" s="35"/>
      <c r="Y134" s="35"/>
    </row>
    <row r="135" spans="1:25" s="77" customFormat="1" ht="14.25" customHeight="1" x14ac:dyDescent="0.2">
      <c r="A135" s="188" t="s">
        <v>107</v>
      </c>
      <c r="B135" s="113" t="s">
        <v>201</v>
      </c>
      <c r="C135" s="13" t="s">
        <v>18</v>
      </c>
      <c r="D135" s="113"/>
      <c r="E135" s="13">
        <v>30</v>
      </c>
      <c r="F135" s="113">
        <v>5</v>
      </c>
      <c r="G135" s="13">
        <v>10</v>
      </c>
      <c r="H135" s="13"/>
      <c r="I135" s="13">
        <v>20</v>
      </c>
      <c r="J135" s="113"/>
      <c r="K135" s="243"/>
      <c r="L135" s="243"/>
      <c r="M135" s="243"/>
      <c r="N135" s="243"/>
      <c r="O135" s="244"/>
      <c r="P135" s="245"/>
      <c r="Q135" s="195">
        <v>10</v>
      </c>
      <c r="R135" s="11">
        <v>20</v>
      </c>
      <c r="S135" s="13"/>
      <c r="T135" s="191"/>
      <c r="U135" s="11"/>
      <c r="V135" s="192"/>
      <c r="W135" s="35"/>
      <c r="X135" s="35"/>
      <c r="Y135" s="35"/>
    </row>
    <row r="136" spans="1:25" s="77" customFormat="1" ht="22.5" customHeight="1" x14ac:dyDescent="0.2">
      <c r="A136" s="189" t="s">
        <v>108</v>
      </c>
      <c r="B136" s="112" t="s">
        <v>202</v>
      </c>
      <c r="C136" s="194"/>
      <c r="D136" s="112" t="s">
        <v>18</v>
      </c>
      <c r="E136" s="194">
        <v>25</v>
      </c>
      <c r="F136" s="112">
        <v>5</v>
      </c>
      <c r="G136" s="194">
        <v>10</v>
      </c>
      <c r="H136" s="194"/>
      <c r="I136" s="194">
        <v>15</v>
      </c>
      <c r="J136" s="112"/>
      <c r="K136" s="238"/>
      <c r="L136" s="238"/>
      <c r="M136" s="238"/>
      <c r="N136" s="238"/>
      <c r="O136" s="239"/>
      <c r="P136" s="201"/>
      <c r="Q136" s="38"/>
      <c r="R136" s="240"/>
      <c r="S136" s="194"/>
      <c r="T136" s="241">
        <v>10</v>
      </c>
      <c r="U136" s="240">
        <v>15</v>
      </c>
      <c r="V136" s="242"/>
      <c r="W136" s="35"/>
      <c r="X136" s="35"/>
      <c r="Y136" s="35"/>
    </row>
    <row r="137" spans="1:25" s="77" customFormat="1" ht="25.5" customHeight="1" x14ac:dyDescent="0.2">
      <c r="A137" s="188" t="s">
        <v>109</v>
      </c>
      <c r="B137" s="113" t="s">
        <v>203</v>
      </c>
      <c r="C137" s="13"/>
      <c r="D137" s="113" t="s">
        <v>18</v>
      </c>
      <c r="E137" s="13">
        <v>25</v>
      </c>
      <c r="F137" s="113">
        <v>5</v>
      </c>
      <c r="G137" s="13"/>
      <c r="H137" s="13">
        <v>10</v>
      </c>
      <c r="I137" s="13">
        <v>15</v>
      </c>
      <c r="J137" s="113"/>
      <c r="K137" s="243"/>
      <c r="L137" s="243"/>
      <c r="M137" s="243"/>
      <c r="N137" s="243"/>
      <c r="O137" s="244"/>
      <c r="P137" s="245"/>
      <c r="Q137" s="195"/>
      <c r="R137" s="11"/>
      <c r="S137" s="13"/>
      <c r="T137" s="191">
        <v>10</v>
      </c>
      <c r="U137" s="11">
        <v>15</v>
      </c>
      <c r="V137" s="192"/>
      <c r="W137" s="35"/>
      <c r="X137" s="35"/>
      <c r="Y137" s="35"/>
    </row>
    <row r="138" spans="1:25" s="77" customFormat="1" ht="12.75" customHeight="1" x14ac:dyDescent="0.2">
      <c r="A138" s="189" t="s">
        <v>110</v>
      </c>
      <c r="B138" s="112" t="s">
        <v>204</v>
      </c>
      <c r="C138" s="194"/>
      <c r="D138" s="112" t="s">
        <v>18</v>
      </c>
      <c r="E138" s="194">
        <v>25</v>
      </c>
      <c r="F138" s="112">
        <v>4</v>
      </c>
      <c r="G138" s="194">
        <v>10</v>
      </c>
      <c r="H138" s="194"/>
      <c r="I138" s="194">
        <v>15</v>
      </c>
      <c r="J138" s="112"/>
      <c r="K138" s="238"/>
      <c r="L138" s="238"/>
      <c r="M138" s="238"/>
      <c r="N138" s="238"/>
      <c r="O138" s="239"/>
      <c r="P138" s="201"/>
      <c r="Q138" s="38"/>
      <c r="R138" s="240"/>
      <c r="S138" s="194"/>
      <c r="T138" s="241">
        <v>10</v>
      </c>
      <c r="U138" s="240">
        <v>15</v>
      </c>
      <c r="V138" s="242"/>
      <c r="W138" s="35"/>
      <c r="X138" s="35"/>
      <c r="Y138" s="35"/>
    </row>
    <row r="139" spans="1:25" s="77" customFormat="1" ht="14.25" customHeight="1" x14ac:dyDescent="0.2">
      <c r="A139" s="187" t="s">
        <v>111</v>
      </c>
      <c r="B139" s="113" t="s">
        <v>205</v>
      </c>
      <c r="C139" s="13"/>
      <c r="D139" s="113" t="s">
        <v>18</v>
      </c>
      <c r="E139" s="13">
        <v>20</v>
      </c>
      <c r="F139" s="113">
        <v>3</v>
      </c>
      <c r="G139" s="13">
        <v>5</v>
      </c>
      <c r="H139" s="13"/>
      <c r="I139" s="13">
        <v>15</v>
      </c>
      <c r="J139" s="113"/>
      <c r="K139" s="243"/>
      <c r="L139" s="243"/>
      <c r="M139" s="243"/>
      <c r="N139" s="243"/>
      <c r="O139" s="244"/>
      <c r="P139" s="245"/>
      <c r="Q139" s="195"/>
      <c r="R139" s="11"/>
      <c r="S139" s="13"/>
      <c r="T139" s="191">
        <v>5</v>
      </c>
      <c r="U139" s="11">
        <v>15</v>
      </c>
      <c r="V139" s="192"/>
      <c r="W139" s="35"/>
      <c r="X139" s="35"/>
      <c r="Y139" s="35"/>
    </row>
    <row r="140" spans="1:25" s="77" customFormat="1" ht="25.5" customHeight="1" thickBot="1" x14ac:dyDescent="0.25">
      <c r="A140" s="352" t="s">
        <v>112</v>
      </c>
      <c r="B140" s="112" t="s">
        <v>206</v>
      </c>
      <c r="C140" s="194"/>
      <c r="D140" s="112" t="s">
        <v>15</v>
      </c>
      <c r="E140" s="194">
        <v>20</v>
      </c>
      <c r="F140" s="112">
        <v>3</v>
      </c>
      <c r="G140" s="194"/>
      <c r="H140" s="194">
        <v>20</v>
      </c>
      <c r="I140" s="194"/>
      <c r="J140" s="112"/>
      <c r="K140" s="238"/>
      <c r="L140" s="238"/>
      <c r="M140" s="238"/>
      <c r="N140" s="238"/>
      <c r="O140" s="239"/>
      <c r="P140" s="201"/>
      <c r="Q140" s="38"/>
      <c r="R140" s="246"/>
      <c r="S140" s="194"/>
      <c r="T140" s="241">
        <v>20</v>
      </c>
      <c r="U140" s="246"/>
      <c r="V140" s="242"/>
      <c r="W140" s="35"/>
      <c r="X140" s="35"/>
      <c r="Y140" s="35"/>
    </row>
    <row r="141" spans="1:25" s="77" customFormat="1" ht="14.25" customHeight="1" thickTop="1" x14ac:dyDescent="0.2">
      <c r="A141" s="309" t="s">
        <v>117</v>
      </c>
      <c r="B141" s="300"/>
      <c r="C141" s="427" t="s">
        <v>223</v>
      </c>
      <c r="D141" s="295" t="s">
        <v>221</v>
      </c>
      <c r="E141" s="294">
        <f>SUM(E132:E140)</f>
        <v>225</v>
      </c>
      <c r="F141" s="295"/>
      <c r="G141" s="294">
        <f>SUM(G132:G140)</f>
        <v>75</v>
      </c>
      <c r="H141" s="294">
        <f>SUM(H132:H140)</f>
        <v>40</v>
      </c>
      <c r="I141" s="294">
        <f>SUM(I132:I140)</f>
        <v>110</v>
      </c>
      <c r="J141" s="295"/>
      <c r="K141" s="294"/>
      <c r="L141" s="294"/>
      <c r="M141" s="294"/>
      <c r="N141" s="294"/>
      <c r="O141" s="296"/>
      <c r="P141" s="295"/>
      <c r="Q141" s="456">
        <f>SUM(Q132:S140)</f>
        <v>110</v>
      </c>
      <c r="R141" s="457"/>
      <c r="S141" s="458"/>
      <c r="T141" s="459">
        <f>SUM(T132:V140)</f>
        <v>115</v>
      </c>
      <c r="U141" s="457"/>
      <c r="V141" s="460"/>
      <c r="W141" s="35"/>
      <c r="X141" s="35"/>
      <c r="Y141" s="35"/>
    </row>
    <row r="142" spans="1:25" s="77" customFormat="1" ht="14.25" customHeight="1" thickBot="1" x14ac:dyDescent="0.25">
      <c r="A142" s="308" t="s">
        <v>119</v>
      </c>
      <c r="B142" s="301"/>
      <c r="C142" s="269"/>
      <c r="D142" s="298"/>
      <c r="E142" s="269"/>
      <c r="F142" s="298">
        <f>SUM(F132:F140)</f>
        <v>39</v>
      </c>
      <c r="G142" s="269"/>
      <c r="H142" s="269"/>
      <c r="I142" s="269"/>
      <c r="J142" s="298"/>
      <c r="K142" s="269"/>
      <c r="L142" s="269"/>
      <c r="M142" s="269"/>
      <c r="N142" s="269"/>
      <c r="O142" s="299"/>
      <c r="P142" s="298"/>
      <c r="Q142" s="451">
        <f>SUM(F132:F135)</f>
        <v>19</v>
      </c>
      <c r="R142" s="452"/>
      <c r="S142" s="453"/>
      <c r="T142" s="454">
        <f>SUM(F136:F140)</f>
        <v>20</v>
      </c>
      <c r="U142" s="452"/>
      <c r="V142" s="455"/>
      <c r="W142" s="35"/>
      <c r="X142" s="35"/>
      <c r="Y142" s="35"/>
    </row>
    <row r="143" spans="1:25" s="77" customFormat="1" ht="14.25" customHeight="1" thickTop="1" thickBot="1" x14ac:dyDescent="0.25">
      <c r="A143" s="587"/>
      <c r="B143" s="588"/>
      <c r="C143" s="588"/>
      <c r="D143" s="588"/>
      <c r="E143" s="588"/>
      <c r="F143" s="588"/>
      <c r="G143" s="588"/>
      <c r="H143" s="588"/>
      <c r="I143" s="588"/>
      <c r="J143" s="588"/>
      <c r="K143" s="588"/>
      <c r="L143" s="588"/>
      <c r="M143" s="588"/>
      <c r="N143" s="588"/>
      <c r="O143" s="588"/>
      <c r="P143" s="588"/>
      <c r="Q143" s="588"/>
      <c r="R143" s="588"/>
      <c r="S143" s="588"/>
      <c r="T143" s="588"/>
      <c r="U143" s="588"/>
      <c r="V143" s="589"/>
      <c r="W143" s="35"/>
      <c r="X143" s="35"/>
      <c r="Y143" s="35"/>
    </row>
    <row r="144" spans="1:25" s="76" customFormat="1" ht="13.5" customHeight="1" thickTop="1" x14ac:dyDescent="0.2">
      <c r="A144" s="578" t="s">
        <v>120</v>
      </c>
      <c r="B144" s="316"/>
      <c r="C144" s="317"/>
      <c r="D144" s="318"/>
      <c r="E144" s="319">
        <f>SUM(E19,E27,E34)</f>
        <v>455</v>
      </c>
      <c r="F144" s="320"/>
      <c r="G144" s="319">
        <f>SUM(G37)</f>
        <v>320</v>
      </c>
      <c r="H144" s="319"/>
      <c r="I144" s="319">
        <f>SUM(I19,I27)</f>
        <v>85</v>
      </c>
      <c r="J144" s="320">
        <f>SUM(J34)</f>
        <v>120</v>
      </c>
      <c r="K144" s="579">
        <f>SUM(K37)</f>
        <v>200</v>
      </c>
      <c r="L144" s="580"/>
      <c r="M144" s="581"/>
      <c r="N144" s="582">
        <f>SUM(N19:P20,N27:P27,N34:P34)</f>
        <v>170</v>
      </c>
      <c r="O144" s="580"/>
      <c r="P144" s="583"/>
      <c r="Q144" s="579">
        <f>SUM(Q34:S34)</f>
        <v>30</v>
      </c>
      <c r="R144" s="580"/>
      <c r="S144" s="581"/>
      <c r="T144" s="584">
        <f>SUM(T19:V19,T34:V34)</f>
        <v>55</v>
      </c>
      <c r="U144" s="585"/>
      <c r="V144" s="586"/>
      <c r="W144" s="35"/>
      <c r="X144" s="35"/>
      <c r="Y144" s="35"/>
    </row>
    <row r="145" spans="1:25" s="76" customFormat="1" x14ac:dyDescent="0.2">
      <c r="A145" s="315" t="s">
        <v>121</v>
      </c>
      <c r="B145" s="316"/>
      <c r="C145" s="317"/>
      <c r="D145" s="318"/>
      <c r="E145" s="319"/>
      <c r="F145" s="320">
        <f>SUM(F19,F27,F34)</f>
        <v>69</v>
      </c>
      <c r="G145" s="319"/>
      <c r="H145" s="319"/>
      <c r="I145" s="319"/>
      <c r="J145" s="320"/>
      <c r="K145" s="446">
        <f>SUM(K38)</f>
        <v>30</v>
      </c>
      <c r="L145" s="447"/>
      <c r="M145" s="448"/>
      <c r="N145" s="449">
        <v>28</v>
      </c>
      <c r="O145" s="447"/>
      <c r="P145" s="450"/>
      <c r="Q145" s="446">
        <f>SUM(F32)</f>
        <v>5</v>
      </c>
      <c r="R145" s="447"/>
      <c r="S145" s="448"/>
      <c r="T145" s="449">
        <f>SUM(F18,F33)</f>
        <v>6</v>
      </c>
      <c r="U145" s="447"/>
      <c r="V145" s="450"/>
      <c r="W145" s="35"/>
      <c r="X145" s="35"/>
      <c r="Y145" s="35"/>
    </row>
    <row r="146" spans="1:25" s="77" customFormat="1" x14ac:dyDescent="0.2">
      <c r="A146" s="315" t="s">
        <v>125</v>
      </c>
      <c r="B146" s="316"/>
      <c r="C146" s="317"/>
      <c r="D146" s="318"/>
      <c r="E146" s="319">
        <f>SUM(E35)</f>
        <v>130</v>
      </c>
      <c r="F146" s="320"/>
      <c r="G146" s="319"/>
      <c r="H146" s="319"/>
      <c r="I146" s="319"/>
      <c r="J146" s="320"/>
      <c r="K146" s="446"/>
      <c r="L146" s="447"/>
      <c r="M146" s="448"/>
      <c r="N146" s="449">
        <f>SUM(N38)</f>
        <v>30</v>
      </c>
      <c r="O146" s="447"/>
      <c r="P146" s="450"/>
      <c r="Q146" s="446">
        <f>SUM(Q35:S35)</f>
        <v>60</v>
      </c>
      <c r="R146" s="447"/>
      <c r="S146" s="448"/>
      <c r="T146" s="449">
        <f>SUM(T35:V35)</f>
        <v>40</v>
      </c>
      <c r="U146" s="447"/>
      <c r="V146" s="450"/>
      <c r="W146" s="35"/>
      <c r="X146" s="35"/>
      <c r="Y146" s="35"/>
    </row>
    <row r="147" spans="1:25" s="77" customFormat="1" ht="12.75" customHeight="1" x14ac:dyDescent="0.2">
      <c r="A147" s="315" t="s">
        <v>122</v>
      </c>
      <c r="B147" s="316"/>
      <c r="C147" s="317"/>
      <c r="D147" s="318"/>
      <c r="E147" s="319"/>
      <c r="F147" s="320">
        <f>SUM(F35)</f>
        <v>12</v>
      </c>
      <c r="G147" s="319"/>
      <c r="H147" s="319"/>
      <c r="I147" s="319"/>
      <c r="J147" s="320"/>
      <c r="K147" s="446"/>
      <c r="L147" s="447"/>
      <c r="M147" s="448"/>
      <c r="N147" s="449">
        <v>2</v>
      </c>
      <c r="O147" s="447"/>
      <c r="P147" s="450"/>
      <c r="Q147" s="446">
        <v>6</v>
      </c>
      <c r="R147" s="447"/>
      <c r="S147" s="448"/>
      <c r="T147" s="449">
        <v>4</v>
      </c>
      <c r="U147" s="447"/>
      <c r="V147" s="450"/>
      <c r="W147" s="35"/>
      <c r="X147" s="35"/>
      <c r="Y147" s="35"/>
    </row>
    <row r="148" spans="1:25" s="76" customFormat="1" ht="13.5" customHeight="1" x14ac:dyDescent="0.2">
      <c r="A148" s="315" t="s">
        <v>123</v>
      </c>
      <c r="B148" s="316"/>
      <c r="C148" s="317"/>
      <c r="D148" s="312"/>
      <c r="E148" s="319">
        <f>SUM(E141)</f>
        <v>225</v>
      </c>
      <c r="F148" s="320"/>
      <c r="G148" s="319"/>
      <c r="H148" s="319"/>
      <c r="I148" s="319"/>
      <c r="J148" s="320"/>
      <c r="K148" s="446"/>
      <c r="L148" s="447"/>
      <c r="M148" s="448"/>
      <c r="N148" s="449"/>
      <c r="O148" s="447"/>
      <c r="P148" s="450"/>
      <c r="Q148" s="446">
        <f>SUM(Q141)</f>
        <v>110</v>
      </c>
      <c r="R148" s="447"/>
      <c r="S148" s="448"/>
      <c r="T148" s="449">
        <f>SUM(T141)</f>
        <v>115</v>
      </c>
      <c r="U148" s="447"/>
      <c r="V148" s="450"/>
      <c r="W148" s="35"/>
      <c r="X148" s="35"/>
      <c r="Y148" s="35"/>
    </row>
    <row r="149" spans="1:25" s="76" customFormat="1" ht="11.25" customHeight="1" x14ac:dyDescent="0.2">
      <c r="A149" s="315" t="s">
        <v>124</v>
      </c>
      <c r="B149" s="316"/>
      <c r="C149" s="317"/>
      <c r="D149" s="318"/>
      <c r="E149" s="319"/>
      <c r="F149" s="320">
        <f>SUM(F142)</f>
        <v>39</v>
      </c>
      <c r="G149" s="319"/>
      <c r="H149" s="319"/>
      <c r="I149" s="319"/>
      <c r="J149" s="320"/>
      <c r="K149" s="446"/>
      <c r="L149" s="447"/>
      <c r="M149" s="448"/>
      <c r="N149" s="449"/>
      <c r="O149" s="447"/>
      <c r="P149" s="450"/>
      <c r="Q149" s="446">
        <f>SUM(Q142)</f>
        <v>19</v>
      </c>
      <c r="R149" s="447"/>
      <c r="S149" s="448"/>
      <c r="T149" s="449">
        <f>SUM(T142)</f>
        <v>20</v>
      </c>
      <c r="U149" s="447"/>
      <c r="V149" s="450"/>
      <c r="W149" s="35"/>
      <c r="X149" s="35"/>
      <c r="Y149" s="35"/>
    </row>
    <row r="150" spans="1:25" s="77" customFormat="1" ht="11.25" customHeight="1" x14ac:dyDescent="0.2">
      <c r="A150" s="315" t="s">
        <v>127</v>
      </c>
      <c r="B150" s="316"/>
      <c r="C150" s="317">
        <v>3</v>
      </c>
      <c r="D150" s="318">
        <v>3</v>
      </c>
      <c r="E150" s="319"/>
      <c r="F150" s="320"/>
      <c r="G150" s="319"/>
      <c r="H150" s="319"/>
      <c r="I150" s="319"/>
      <c r="J150" s="320"/>
      <c r="K150" s="325"/>
      <c r="L150" s="326">
        <v>2</v>
      </c>
      <c r="M150" s="328"/>
      <c r="N150" s="326"/>
      <c r="O150" s="326">
        <v>2</v>
      </c>
      <c r="P150" s="327"/>
      <c r="Q150" s="325"/>
      <c r="R150" s="326">
        <v>1</v>
      </c>
      <c r="S150" s="328"/>
      <c r="T150" s="326"/>
      <c r="U150" s="326">
        <v>1</v>
      </c>
      <c r="V150" s="327"/>
      <c r="W150" s="35"/>
      <c r="X150" s="35"/>
      <c r="Y150" s="35"/>
    </row>
    <row r="151" spans="1:25" x14ac:dyDescent="0.2">
      <c r="A151" s="315" t="s">
        <v>32</v>
      </c>
      <c r="B151" s="316"/>
      <c r="C151" s="317"/>
      <c r="D151" s="318"/>
      <c r="E151" s="365">
        <f>+SUM(E144:E148)</f>
        <v>810</v>
      </c>
      <c r="F151" s="320"/>
      <c r="G151" s="319"/>
      <c r="H151" s="319"/>
      <c r="I151" s="319"/>
      <c r="J151" s="320"/>
      <c r="K151" s="446">
        <f>SUM(K144)</f>
        <v>200</v>
      </c>
      <c r="L151" s="447"/>
      <c r="M151" s="448"/>
      <c r="N151" s="407"/>
      <c r="O151" s="407">
        <f>SUM(N144,N146)</f>
        <v>200</v>
      </c>
      <c r="P151" s="408"/>
      <c r="Q151" s="446">
        <f>SUM(Q144:S144,Q146:S146,Q148)</f>
        <v>200</v>
      </c>
      <c r="R151" s="447"/>
      <c r="S151" s="448"/>
      <c r="T151" s="449">
        <f>SUM(T144,T146,T148)</f>
        <v>210</v>
      </c>
      <c r="U151" s="447"/>
      <c r="V151" s="450"/>
    </row>
    <row r="152" spans="1:25" x14ac:dyDescent="0.2">
      <c r="A152" s="321" t="s">
        <v>114</v>
      </c>
      <c r="B152" s="310"/>
      <c r="C152" s="311"/>
      <c r="D152" s="312"/>
      <c r="E152" s="313"/>
      <c r="F152" s="314">
        <f>SUM(F144:F151)</f>
        <v>120</v>
      </c>
      <c r="G152" s="313"/>
      <c r="H152" s="322"/>
      <c r="I152" s="322"/>
      <c r="J152" s="323"/>
      <c r="K152" s="446">
        <f>SUM(K145)</f>
        <v>30</v>
      </c>
      <c r="L152" s="447"/>
      <c r="M152" s="448"/>
      <c r="N152" s="449">
        <f>SUM(N145,N147)</f>
        <v>30</v>
      </c>
      <c r="O152" s="447"/>
      <c r="P152" s="450"/>
      <c r="Q152" s="446">
        <f>SUM(Q145,Q147,Q149)</f>
        <v>30</v>
      </c>
      <c r="R152" s="447"/>
      <c r="S152" s="448"/>
      <c r="T152" s="449">
        <f>SUM(T145,T147,T149)</f>
        <v>30</v>
      </c>
      <c r="U152" s="447"/>
      <c r="V152" s="450"/>
    </row>
    <row r="153" spans="1:25" ht="6.75" customHeight="1" x14ac:dyDescent="0.2">
      <c r="A153" s="18"/>
      <c r="B153" s="19"/>
      <c r="C153" s="20"/>
      <c r="D153" s="20"/>
      <c r="E153" s="20"/>
      <c r="F153" s="20"/>
      <c r="G153" s="20"/>
      <c r="H153" s="20"/>
      <c r="I153" s="20"/>
      <c r="J153" s="21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</row>
    <row r="154" spans="1:25" s="77" customFormat="1" ht="21" customHeight="1" x14ac:dyDescent="0.2">
      <c r="A154" s="590" t="s">
        <v>249</v>
      </c>
      <c r="B154" s="590"/>
      <c r="C154" s="590"/>
      <c r="D154" s="590"/>
      <c r="E154" s="590"/>
      <c r="F154" s="590"/>
      <c r="G154" s="590"/>
      <c r="H154" s="590"/>
      <c r="I154" s="590"/>
      <c r="J154" s="590"/>
      <c r="K154" s="590"/>
      <c r="L154" s="590"/>
      <c r="M154" s="590"/>
      <c r="N154" s="590"/>
      <c r="O154" s="590"/>
      <c r="P154" s="590"/>
      <c r="Q154" s="590"/>
      <c r="R154" s="590"/>
      <c r="S154" s="590"/>
      <c r="T154" s="590"/>
      <c r="U154" s="590"/>
      <c r="V154" s="590"/>
      <c r="W154" s="35"/>
      <c r="X154" s="35"/>
      <c r="Y154" s="35"/>
    </row>
    <row r="155" spans="1:25" x14ac:dyDescent="0.2">
      <c r="A155" s="570"/>
      <c r="B155" s="571"/>
      <c r="C155" s="571"/>
      <c r="D155" s="571"/>
      <c r="E155" s="571"/>
      <c r="F155" s="571"/>
      <c r="G155" s="571"/>
      <c r="H155" s="571"/>
      <c r="I155" s="571"/>
      <c r="J155" s="571"/>
      <c r="K155" s="571"/>
      <c r="L155" s="571"/>
      <c r="M155" s="571"/>
      <c r="N155" s="571"/>
      <c r="O155" s="571"/>
      <c r="P155" s="571"/>
      <c r="Q155" s="571"/>
      <c r="R155" s="571"/>
      <c r="S155" s="571"/>
      <c r="T155" s="571"/>
      <c r="U155" s="571"/>
      <c r="V155" s="571"/>
    </row>
    <row r="156" spans="1:25" x14ac:dyDescent="0.2">
      <c r="A156" s="329" t="s">
        <v>126</v>
      </c>
    </row>
    <row r="157" spans="1:25" s="77" customFormat="1" x14ac:dyDescent="0.2">
      <c r="A157" s="569" t="s">
        <v>115</v>
      </c>
      <c r="B157" s="569"/>
      <c r="C157" s="569"/>
      <c r="D157" s="569"/>
      <c r="E157" s="569"/>
      <c r="F157" s="569"/>
      <c r="G157" s="569"/>
      <c r="H157" s="569"/>
      <c r="I157" s="569"/>
      <c r="J157" s="569"/>
      <c r="K157" s="569"/>
      <c r="L157" s="569"/>
      <c r="M157" s="569"/>
      <c r="N157" s="569"/>
      <c r="O157" s="569"/>
      <c r="P157" s="569"/>
      <c r="Q157" s="569"/>
      <c r="R157" s="569"/>
      <c r="S157" s="569"/>
      <c r="T157" s="569"/>
      <c r="U157" s="569"/>
      <c r="V157" s="569"/>
      <c r="W157" s="35"/>
      <c r="X157" s="35"/>
      <c r="Y157" s="35"/>
    </row>
    <row r="158" spans="1:25" ht="13.5" customHeight="1" x14ac:dyDescent="0.2">
      <c r="A158" s="572" t="s">
        <v>213</v>
      </c>
      <c r="B158" s="572"/>
      <c r="C158" s="572"/>
      <c r="D158" s="572"/>
      <c r="E158" s="572"/>
      <c r="F158" s="572"/>
      <c r="G158" s="572"/>
      <c r="H158" s="572"/>
      <c r="I158" s="572"/>
      <c r="J158" s="572"/>
      <c r="K158" s="572"/>
      <c r="L158" s="572"/>
      <c r="M158" s="572"/>
      <c r="N158" s="572"/>
      <c r="O158" s="572"/>
      <c r="P158" s="572"/>
      <c r="Q158" s="572"/>
      <c r="R158" s="572"/>
      <c r="S158" s="572"/>
      <c r="T158" s="572"/>
      <c r="U158" s="572"/>
      <c r="V158" s="572"/>
      <c r="W158" s="572"/>
    </row>
    <row r="159" spans="1:25" x14ac:dyDescent="0.2">
      <c r="A159" s="569" t="s">
        <v>116</v>
      </c>
      <c r="B159" s="569"/>
      <c r="C159" s="569"/>
      <c r="D159" s="569"/>
      <c r="E159" s="569"/>
      <c r="F159" s="569"/>
      <c r="G159" s="569"/>
      <c r="H159" s="569"/>
      <c r="I159" s="569"/>
      <c r="J159" s="569"/>
      <c r="K159" s="569"/>
      <c r="L159" s="569"/>
      <c r="M159" s="569"/>
      <c r="N159" s="569"/>
      <c r="O159" s="569"/>
      <c r="P159" s="569"/>
      <c r="Q159" s="569"/>
      <c r="R159" s="569"/>
      <c r="S159" s="569"/>
      <c r="T159" s="569"/>
      <c r="U159" s="569"/>
      <c r="V159" s="569"/>
    </row>
    <row r="160" spans="1:25" ht="14.25" x14ac:dyDescent="0.2">
      <c r="A160" s="260"/>
    </row>
    <row r="161" spans="17:20" x14ac:dyDescent="0.2">
      <c r="R161" s="35"/>
      <c r="S161" s="35"/>
    </row>
    <row r="162" spans="17:20" x14ac:dyDescent="0.2">
      <c r="Q162" s="35"/>
      <c r="R162" s="35"/>
      <c r="S162" s="35"/>
      <c r="T162" s="35"/>
    </row>
  </sheetData>
  <mergeCells count="185">
    <mergeCell ref="A154:V154"/>
    <mergeCell ref="M86:M87"/>
    <mergeCell ref="N86:N87"/>
    <mergeCell ref="P91:P92"/>
    <mergeCell ref="R91:R92"/>
    <mergeCell ref="V91:V92"/>
    <mergeCell ref="Q93:S93"/>
    <mergeCell ref="T93:V93"/>
    <mergeCell ref="S91:S92"/>
    <mergeCell ref="T91:T92"/>
    <mergeCell ref="U91:U92"/>
    <mergeCell ref="O91:O92"/>
    <mergeCell ref="B91:B92"/>
    <mergeCell ref="A86:A87"/>
    <mergeCell ref="B86:B87"/>
    <mergeCell ref="C86:C87"/>
    <mergeCell ref="D86:D87"/>
    <mergeCell ref="E86:E87"/>
    <mergeCell ref="T116:V116"/>
    <mergeCell ref="Q117:S117"/>
    <mergeCell ref="T117:V117"/>
    <mergeCell ref="G91:G92"/>
    <mergeCell ref="N91:N92"/>
    <mergeCell ref="M91:M92"/>
    <mergeCell ref="L91:L92"/>
    <mergeCell ref="K91:K92"/>
    <mergeCell ref="Q94:S94"/>
    <mergeCell ref="T94:V94"/>
    <mergeCell ref="O86:O87"/>
    <mergeCell ref="P86:P87"/>
    <mergeCell ref="Q86:Q87"/>
    <mergeCell ref="R86:R87"/>
    <mergeCell ref="S86:S87"/>
    <mergeCell ref="T86:T87"/>
    <mergeCell ref="U86:U87"/>
    <mergeCell ref="Q91:Q92"/>
    <mergeCell ref="A159:V159"/>
    <mergeCell ref="Q146:S146"/>
    <mergeCell ref="T146:V146"/>
    <mergeCell ref="Q152:S152"/>
    <mergeCell ref="A155:V155"/>
    <mergeCell ref="A157:V157"/>
    <mergeCell ref="Q149:S149"/>
    <mergeCell ref="T149:V149"/>
    <mergeCell ref="T152:V152"/>
    <mergeCell ref="Q147:S147"/>
    <mergeCell ref="T147:V147"/>
    <mergeCell ref="N152:P152"/>
    <mergeCell ref="A158:W158"/>
    <mergeCell ref="K147:M147"/>
    <mergeCell ref="N147:P147"/>
    <mergeCell ref="K146:M146"/>
    <mergeCell ref="N146:P146"/>
    <mergeCell ref="K151:M151"/>
    <mergeCell ref="K148:M148"/>
    <mergeCell ref="N148:P148"/>
    <mergeCell ref="Q148:S148"/>
    <mergeCell ref="Q151:S151"/>
    <mergeCell ref="T151:V151"/>
    <mergeCell ref="F83:F84"/>
    <mergeCell ref="J91:J92"/>
    <mergeCell ref="I91:I92"/>
    <mergeCell ref="H91:H92"/>
    <mergeCell ref="F91:F92"/>
    <mergeCell ref="L83:L84"/>
    <mergeCell ref="M83:M84"/>
    <mergeCell ref="K144:M144"/>
    <mergeCell ref="N144:P144"/>
    <mergeCell ref="A143:V143"/>
    <mergeCell ref="Q144:S144"/>
    <mergeCell ref="T144:V144"/>
    <mergeCell ref="E83:E84"/>
    <mergeCell ref="E91:E92"/>
    <mergeCell ref="U83:U84"/>
    <mergeCell ref="V83:V84"/>
    <mergeCell ref="V86:V87"/>
    <mergeCell ref="F86:F87"/>
    <mergeCell ref="G86:G87"/>
    <mergeCell ref="H86:H87"/>
    <mergeCell ref="I86:I87"/>
    <mergeCell ref="J86:J87"/>
    <mergeCell ref="K86:K87"/>
    <mergeCell ref="L86:L87"/>
    <mergeCell ref="A30:A33"/>
    <mergeCell ref="B30:B33"/>
    <mergeCell ref="A41:A43"/>
    <mergeCell ref="C42:C43"/>
    <mergeCell ref="D42:D43"/>
    <mergeCell ref="G42:G43"/>
    <mergeCell ref="H42:H43"/>
    <mergeCell ref="K152:M152"/>
    <mergeCell ref="G83:G84"/>
    <mergeCell ref="H83:H84"/>
    <mergeCell ref="I83:I84"/>
    <mergeCell ref="A91:A92"/>
    <mergeCell ref="K83:K84"/>
    <mergeCell ref="J83:J84"/>
    <mergeCell ref="F41:F43"/>
    <mergeCell ref="G41:J41"/>
    <mergeCell ref="I42:I43"/>
    <mergeCell ref="J42:J43"/>
    <mergeCell ref="A83:A84"/>
    <mergeCell ref="B83:B84"/>
    <mergeCell ref="C83:C84"/>
    <mergeCell ref="D83:D84"/>
    <mergeCell ref="D91:D92"/>
    <mergeCell ref="C91:C92"/>
    <mergeCell ref="A1:V1"/>
    <mergeCell ref="A2:V2"/>
    <mergeCell ref="A3:V3"/>
    <mergeCell ref="F6:F8"/>
    <mergeCell ref="G6:J6"/>
    <mergeCell ref="J7:J8"/>
    <mergeCell ref="G7:G8"/>
    <mergeCell ref="H7:H8"/>
    <mergeCell ref="I7:I8"/>
    <mergeCell ref="K6:P6"/>
    <mergeCell ref="Q6:V6"/>
    <mergeCell ref="K7:M7"/>
    <mergeCell ref="N7:P7"/>
    <mergeCell ref="Q7:S7"/>
    <mergeCell ref="T7:V7"/>
    <mergeCell ref="A6:A8"/>
    <mergeCell ref="B6:B8"/>
    <mergeCell ref="C6:D6"/>
    <mergeCell ref="E6:E8"/>
    <mergeCell ref="C7:C8"/>
    <mergeCell ref="D7:D8"/>
    <mergeCell ref="Q78:S78"/>
    <mergeCell ref="T78:V78"/>
    <mergeCell ref="Q79:S79"/>
    <mergeCell ref="T79:V79"/>
    <mergeCell ref="B41:B43"/>
    <mergeCell ref="C41:D41"/>
    <mergeCell ref="E41:E43"/>
    <mergeCell ref="Q54:S54"/>
    <mergeCell ref="T54:V54"/>
    <mergeCell ref="Q55:S55"/>
    <mergeCell ref="T55:V55"/>
    <mergeCell ref="Q66:S66"/>
    <mergeCell ref="Q41:V41"/>
    <mergeCell ref="K37:M37"/>
    <mergeCell ref="N37:P37"/>
    <mergeCell ref="Q37:S37"/>
    <mergeCell ref="T37:V37"/>
    <mergeCell ref="K38:M38"/>
    <mergeCell ref="N38:P38"/>
    <mergeCell ref="Q38:S38"/>
    <mergeCell ref="T38:V38"/>
    <mergeCell ref="O83:O84"/>
    <mergeCell ref="K41:P41"/>
    <mergeCell ref="K42:M42"/>
    <mergeCell ref="N42:P42"/>
    <mergeCell ref="Q42:S42"/>
    <mergeCell ref="T42:V42"/>
    <mergeCell ref="N83:N84"/>
    <mergeCell ref="T66:V66"/>
    <mergeCell ref="A40:V40"/>
    <mergeCell ref="P83:P84"/>
    <mergeCell ref="Q83:Q84"/>
    <mergeCell ref="R83:R84"/>
    <mergeCell ref="S83:S84"/>
    <mergeCell ref="T83:T84"/>
    <mergeCell ref="T67:V67"/>
    <mergeCell ref="Q67:S67"/>
    <mergeCell ref="K149:M149"/>
    <mergeCell ref="N149:P149"/>
    <mergeCell ref="Q130:S130"/>
    <mergeCell ref="T130:V130"/>
    <mergeCell ref="Q142:S142"/>
    <mergeCell ref="T142:V142"/>
    <mergeCell ref="Q141:S141"/>
    <mergeCell ref="T141:V141"/>
    <mergeCell ref="Q104:S104"/>
    <mergeCell ref="T104:V104"/>
    <mergeCell ref="Q105:S105"/>
    <mergeCell ref="T105:V105"/>
    <mergeCell ref="Q116:S116"/>
    <mergeCell ref="T148:V148"/>
    <mergeCell ref="Q129:S129"/>
    <mergeCell ref="T129:V129"/>
    <mergeCell ref="N145:P145"/>
    <mergeCell ref="Q145:S145"/>
    <mergeCell ref="T145:V145"/>
    <mergeCell ref="K145:M145"/>
  </mergeCells>
  <phoneticPr fontId="1" type="noConversion"/>
  <pageMargins left="0.39370078740157483" right="0" top="0.62992125984251968" bottom="0.6692913385826772" header="0.31496062992125984" footer="0.31496062992125984"/>
  <pageSetup paperSize="9" scale="95" orientation="landscape" verticalDpi="300" r:id="rId1"/>
  <rowBreaks count="2" manualBreakCount="2">
    <brk id="113" max="22" man="1"/>
    <brk id="142" max="22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pedagogika</vt:lpstr>
      <vt:lpstr>pedagogika!Obszar_wydruku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2016-04-01T15:51:59Z</cp:lastPrinted>
  <dcterms:created xsi:type="dcterms:W3CDTF">1997-02-26T13:46:56Z</dcterms:created>
  <dcterms:modified xsi:type="dcterms:W3CDTF">2016-04-01T15:55:15Z</dcterms:modified>
</cp:coreProperties>
</file>