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INSTYTUT PEDAGOGIKI\DOKUMENTACJE KIERUNKÓW\PEDAGOGIKA\PEDAGOGIKA_od 2021-2022\"/>
    </mc:Choice>
  </mc:AlternateContent>
  <bookViews>
    <workbookView xWindow="0" yWindow="0" windowWidth="19200" windowHeight="7050"/>
  </bookViews>
  <sheets>
    <sheet name="Pedagogika II stopnia ST" sheetId="4" r:id="rId1"/>
  </sheets>
  <definedNames>
    <definedName name="_xlnm.Print_Area" localSheetId="0">'Pedagogika II stopnia ST'!$A$1:$W$137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9" i="4" l="1"/>
  <c r="F119" i="4"/>
  <c r="U118" i="4"/>
  <c r="I118" i="4"/>
  <c r="E118" i="4"/>
  <c r="G74" i="4" l="1"/>
  <c r="R33" i="4" l="1"/>
  <c r="R55" i="4"/>
  <c r="U76" i="4"/>
  <c r="R76" i="4"/>
  <c r="O76" i="4"/>
  <c r="I74" i="4"/>
  <c r="F76" i="4"/>
  <c r="E74" i="4"/>
  <c r="F55" i="4"/>
  <c r="E53" i="4"/>
  <c r="U55" i="4"/>
  <c r="O55" i="4"/>
  <c r="U53" i="4"/>
  <c r="R53" i="4"/>
  <c r="O53" i="4"/>
  <c r="I53" i="4"/>
  <c r="G53" i="4"/>
  <c r="U33" i="4"/>
  <c r="O33" i="4"/>
  <c r="L33" i="4"/>
  <c r="K23" i="4"/>
  <c r="K32" i="4" s="1"/>
  <c r="I23" i="4"/>
  <c r="I32" i="4" s="1"/>
  <c r="G23" i="4"/>
  <c r="F23" i="4"/>
  <c r="E23" i="4"/>
  <c r="O19" i="4"/>
  <c r="G19" i="4"/>
  <c r="F19" i="4"/>
  <c r="E19" i="4"/>
  <c r="O15" i="4"/>
  <c r="L15" i="4"/>
  <c r="G15" i="4"/>
  <c r="F15" i="4"/>
  <c r="E15" i="4"/>
  <c r="L9" i="4"/>
  <c r="G9" i="4"/>
  <c r="F9" i="4"/>
  <c r="E9" i="4"/>
  <c r="E32" i="4" l="1"/>
  <c r="F33" i="4"/>
  <c r="G32" i="4"/>
  <c r="R125" i="4"/>
  <c r="U74" i="4"/>
  <c r="R124" i="4"/>
  <c r="O74" i="4" l="1"/>
  <c r="R74" i="4"/>
  <c r="F124" i="4"/>
  <c r="R126" i="4"/>
  <c r="U94" i="4"/>
  <c r="U110" i="4"/>
  <c r="U102" i="4"/>
  <c r="U111" i="4"/>
  <c r="U103" i="4"/>
  <c r="U95" i="4"/>
  <c r="U87" i="4"/>
  <c r="W23" i="4"/>
  <c r="U32" i="4" s="1"/>
  <c r="T23" i="4"/>
  <c r="R32" i="4" s="1"/>
  <c r="Q23" i="4"/>
  <c r="O32" i="4" s="1"/>
  <c r="N23" i="4"/>
  <c r="M23" i="4"/>
  <c r="L23" i="4"/>
  <c r="K121" i="4"/>
  <c r="L32" i="4" l="1"/>
  <c r="L121" i="4" s="1"/>
  <c r="O121" i="4"/>
  <c r="U126" i="4"/>
  <c r="U125" i="4"/>
  <c r="O126" i="4"/>
  <c r="O125" i="4"/>
  <c r="G122" i="4"/>
  <c r="R121" i="4"/>
  <c r="G121" i="4" l="1"/>
  <c r="E102" i="4" l="1"/>
  <c r="I110" i="4" l="1"/>
  <c r="E110" i="4"/>
  <c r="I102" i="4"/>
  <c r="I94" i="4"/>
  <c r="I86" i="4"/>
  <c r="F95" i="4"/>
  <c r="F103" i="4"/>
  <c r="F111" i="4"/>
  <c r="E86" i="4"/>
  <c r="E94" i="4"/>
  <c r="I121" i="4" l="1"/>
  <c r="I122" i="4"/>
  <c r="U86" i="4" l="1"/>
  <c r="U121" i="4" s="1"/>
  <c r="L125" i="4" l="1"/>
  <c r="F87" i="4"/>
  <c r="F126" i="4" l="1"/>
  <c r="F125" i="4"/>
  <c r="E121" i="4"/>
</calcChain>
</file>

<file path=xl/sharedStrings.xml><?xml version="1.0" encoding="utf-8"?>
<sst xmlns="http://schemas.openxmlformats.org/spreadsheetml/2006/main" count="388" uniqueCount="210">
  <si>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</si>
  <si>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</si>
  <si>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</si>
  <si>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</si>
  <si>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</si>
  <si>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</si>
  <si>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</si>
  <si>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</si>
  <si>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I</t>
  </si>
  <si>
    <t>sem. II</t>
  </si>
  <si>
    <t>sem. III</t>
  </si>
  <si>
    <t>sem. IV</t>
  </si>
  <si>
    <t>Liczba godz.</t>
  </si>
  <si>
    <t>W/K</t>
  </si>
  <si>
    <t>E</t>
  </si>
  <si>
    <t>Zo</t>
  </si>
  <si>
    <t>STACJONARNE STUDIA II STOPNIA, profil OGÓLNOAKADEMICKI</t>
  </si>
  <si>
    <t>Antropologia kulturowa w pedagogice</t>
  </si>
  <si>
    <t>Współczesne nurty filozofii w pedagogice</t>
  </si>
  <si>
    <t>Współczesne nurty socjologii w pedagogice</t>
  </si>
  <si>
    <t>Pedagogika porównawcza</t>
  </si>
  <si>
    <t>Przedmioty dla kierunku</t>
  </si>
  <si>
    <t>Metody badań społecznych</t>
  </si>
  <si>
    <t>Historia pedagogiki</t>
  </si>
  <si>
    <t>Pedagogika ogólna</t>
  </si>
  <si>
    <t>Teorie wychowania</t>
  </si>
  <si>
    <t>Seminarium magisterskie</t>
  </si>
  <si>
    <t>o1.2</t>
  </si>
  <si>
    <t>o1.1</t>
  </si>
  <si>
    <t>o1.3</t>
  </si>
  <si>
    <t>o1.5</t>
  </si>
  <si>
    <t>Z</t>
  </si>
  <si>
    <t>Współczesne koncepcje resocjalizacji</t>
  </si>
  <si>
    <t>Organizacja i funkcjonowanie systemów resocjalizacyjnych</t>
  </si>
  <si>
    <t>Patologia społeczna i kryminologia</t>
  </si>
  <si>
    <t>Praca resocjalizacyjna</t>
  </si>
  <si>
    <t>Psychoterapia w resocjalizacji</t>
  </si>
  <si>
    <t>Przestępczość i resocjalizacja kobiet</t>
  </si>
  <si>
    <t>Strategie pracy z rodziną dysfunkcyjną</t>
  </si>
  <si>
    <t>Interwencja i wsparcie rodziny w sytuacji kryzysowej</t>
  </si>
  <si>
    <t>Psychopedagogiczne poradnictwo rodzinne</t>
  </si>
  <si>
    <t>Asystentura rodzin</t>
  </si>
  <si>
    <t>Pedagogika szkoły</t>
  </si>
  <si>
    <t>Liczba punktów ECTS z przedmiotów dla kierunku</t>
  </si>
  <si>
    <t>Liczba obowiązkowych egzaminów</t>
  </si>
  <si>
    <t>Metody badań jakościowych</t>
  </si>
  <si>
    <t>Andragogika</t>
  </si>
  <si>
    <t>Wybrane zagadnienia penitencjarystyki</t>
  </si>
  <si>
    <t>Praca pedagoga w szkole ponadpodstawowej</t>
  </si>
  <si>
    <t>Tworzenie programów profilaktyczno-wychowawczych</t>
  </si>
  <si>
    <t>P</t>
  </si>
  <si>
    <t>S/P</t>
  </si>
  <si>
    <t xml:space="preserve">Zasady wyboru modułu specjalnościowego: </t>
  </si>
  <si>
    <t>Aplikacje mobilne i e-booki</t>
  </si>
  <si>
    <t>Robotyka dla dzieci</t>
  </si>
  <si>
    <t>Projektowanie uczenia się w kulturze cyfrowej</t>
  </si>
  <si>
    <t>Dzieci w kulturze cyfrowej: warsztat wideoetnograficzny</t>
  </si>
  <si>
    <t>Filozofia pedagogiki Montessori</t>
  </si>
  <si>
    <t>Montessori - edukacyjny materiał rozwojowy</t>
  </si>
  <si>
    <t>Alternatywne praktyki edukacyjne</t>
  </si>
  <si>
    <t>Aktywizacja w edukacji</t>
  </si>
  <si>
    <t>Budowanie relacji w praktyce edukacyjnej</t>
  </si>
  <si>
    <t>Dydaktyka ogólna</t>
  </si>
  <si>
    <t>Pedagogiczne aspekty migracji jednostek i grup</t>
  </si>
  <si>
    <t>Szkolne edukacje mniejszości narodowych, etnicznych i religijnych</t>
  </si>
  <si>
    <t>Pedeutologia</t>
  </si>
  <si>
    <t>Metodyka pracy w środowisku zróżnicowanym kulturowo</t>
  </si>
  <si>
    <t>Elementy terapii pedagogicznej</t>
  </si>
  <si>
    <t>Rozwój kompetencji komunikacyjnych dla pedagogów</t>
  </si>
  <si>
    <t>Zarządzanie i organizacja placówek oświatowych i opiekuńczo-wychowawczych</t>
  </si>
  <si>
    <t>Programy resocjalizacyjne i terapeutyczne</t>
  </si>
  <si>
    <t>Wybrane zagadnienia terapii poznawczo-behawioralnej</t>
  </si>
  <si>
    <t>o1.4</t>
  </si>
  <si>
    <t>o1.6</t>
  </si>
  <si>
    <t>o1.7</t>
  </si>
  <si>
    <t>o1.8</t>
  </si>
  <si>
    <t>o1.9</t>
  </si>
  <si>
    <t>o2.1</t>
  </si>
  <si>
    <t>o2.1.1</t>
  </si>
  <si>
    <t>o2.1.2</t>
  </si>
  <si>
    <t>ow2.3</t>
  </si>
  <si>
    <t>ow3</t>
  </si>
  <si>
    <t>W - wykłady, K - konwersatorium, Ćw - ćwiczenia, S - seminarium, P - praktyki, o - przedmioty obowiązkowe, ow - przedmioty ograniczonego wyboru, w - przedmioty do wyboru</t>
  </si>
  <si>
    <t>w4</t>
  </si>
  <si>
    <t>w5</t>
  </si>
  <si>
    <t>2Z</t>
  </si>
  <si>
    <t>Polityka oświatowa</t>
  </si>
  <si>
    <t>Wielokulturowe dziedzictwo Gdańska i Pomorza</t>
  </si>
  <si>
    <t>Liczba godzin praktyk</t>
  </si>
  <si>
    <t>w6.1</t>
  </si>
  <si>
    <t>w6.2</t>
  </si>
  <si>
    <t>w6.3</t>
  </si>
  <si>
    <t>w6.4</t>
  </si>
  <si>
    <t>w6.5</t>
  </si>
  <si>
    <t>w6.6</t>
  </si>
  <si>
    <t>w6.7</t>
  </si>
  <si>
    <t>w6.8</t>
  </si>
  <si>
    <t>w6.9</t>
  </si>
  <si>
    <t>w6.10</t>
  </si>
  <si>
    <t>w6.11</t>
  </si>
  <si>
    <t>w7.1</t>
  </si>
  <si>
    <t>w7.2</t>
  </si>
  <si>
    <t>w7.3</t>
  </si>
  <si>
    <t>w7.4</t>
  </si>
  <si>
    <t>w7.5</t>
  </si>
  <si>
    <t>w7.6</t>
  </si>
  <si>
    <t>w7.7</t>
  </si>
  <si>
    <t>w7.8</t>
  </si>
  <si>
    <t>w7.9</t>
  </si>
  <si>
    <t>w7.10</t>
  </si>
  <si>
    <t>w7.11</t>
  </si>
  <si>
    <t>Liczba godzin z przedmiotów dla kierunku</t>
  </si>
  <si>
    <t>Razem godzin praktyk</t>
  </si>
  <si>
    <t>Razem punktów  ECTS</t>
  </si>
  <si>
    <t xml:space="preserve">Zasady wyboru modułu fakultatywnego: </t>
  </si>
  <si>
    <t>Moduły fakultatywne do wyboru</t>
  </si>
  <si>
    <t>w8.1</t>
  </si>
  <si>
    <t>w8.2</t>
  </si>
  <si>
    <t>w8.3</t>
  </si>
  <si>
    <t>w8.4</t>
  </si>
  <si>
    <t>w8.5</t>
  </si>
  <si>
    <t>w9.1</t>
  </si>
  <si>
    <t>w9.2</t>
  </si>
  <si>
    <t>w9.3</t>
  </si>
  <si>
    <t>w9.4</t>
  </si>
  <si>
    <t>w9.5</t>
  </si>
  <si>
    <t>w10.1</t>
  </si>
  <si>
    <t>w10.2</t>
  </si>
  <si>
    <t>w10.3</t>
  </si>
  <si>
    <t>w10.4</t>
  </si>
  <si>
    <t>w10.5</t>
  </si>
  <si>
    <t>w11.1</t>
  </si>
  <si>
    <t>w11.2</t>
  </si>
  <si>
    <t>w11.3</t>
  </si>
  <si>
    <t>w11.4</t>
  </si>
  <si>
    <t>w11.5</t>
  </si>
  <si>
    <t>Moduły specjalnościowe: pedagogika resocjalizacyjna z elementami psychoterapii, pedagogika szkolna i opiekuńczo-wychowawcza</t>
  </si>
  <si>
    <t>Pozaszkolne edukacje mniejszości narodowych, etnicznych i religijnych</t>
  </si>
  <si>
    <t>Wprowadzenie do pedagogiki rodziny i i teorii systemów rodzinnych</t>
  </si>
  <si>
    <t>* Z corocznie ukatualnianej oferty studenci wybierają jeden 30-godzinny wykład na innym kierunku</t>
  </si>
  <si>
    <t>Rozwiązywanie konfliktów w pracy z młodzieżą</t>
  </si>
  <si>
    <t>Psychologiczne wspomaganie rozwoju młodzieży</t>
  </si>
  <si>
    <t>Metody badań ilościowych z elementami statystyki</t>
  </si>
  <si>
    <t>Postępowanie ze sprawcami przestępstw seksualnych i ich terapia</t>
  </si>
  <si>
    <t>Socjologia młodzieży</t>
  </si>
  <si>
    <t>5Zo</t>
  </si>
  <si>
    <t>E,5Zo</t>
  </si>
  <si>
    <t>E,2Zo,2Z</t>
  </si>
  <si>
    <t>E,4Zo</t>
  </si>
  <si>
    <t>Sem. zimowy</t>
  </si>
  <si>
    <t>Liczba punktów ECTS z zajęć z bezpośrednim udziałem nauczycieli</t>
  </si>
  <si>
    <t>Razem punktów ECTS z przedmiotów do wyboru (mod. spec. i fak.)</t>
  </si>
  <si>
    <t>2. Warunkiem utworzenia danego modułu specjalnościowego jest jego liczebność, odpowiadająca liczebności wskazanej w Zarządzeniu Rektora UG</t>
  </si>
  <si>
    <t xml:space="preserve">3. W przypadku liczby kandydatów przekraczającej liczbę miejsc na danym module specjalnościowym, kryterium wyboru stanowi średnia ocen ze wszystkich zaliczeń i egzaminów, uzyskana po I semestrze studiów.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</si>
  <si>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1. Student wybiera jeden moduł specjalnościowy.</t>
  </si>
  <si>
    <t>2. Warunkiem utworzenia danego modułu fakultatywnego jest jego liczebność, odpowiadająca liczebności wskazanej w Zarządzeniu Rektora UG</t>
  </si>
  <si>
    <t>1. Student wybiera jeden moduł fakultatywny.</t>
  </si>
  <si>
    <t>Psychopedagogiczne i kulturowe uwarunkowania funkcjonowania rodziny</t>
  </si>
  <si>
    <t>Umiejętności XXI wieku: kodowanie dla dzieci</t>
  </si>
  <si>
    <t>C: Podstawy dydaktyki i emisja głosu - rozszerzenie</t>
  </si>
  <si>
    <t>B: Przygotowanie psychologiczno-pedagogiczne - rozszerzenie</t>
  </si>
  <si>
    <t>Moduły specjalnościowe do wyboru:                                                                     Pedagogika szkolna i opiekuńczo-wychowawcza</t>
  </si>
  <si>
    <t>Moduły specjalnościowe do wyboru:                                                                     Pedagogika resocjalizacyjna z elementami psychoterapii</t>
  </si>
  <si>
    <t>E.1: Przygotowanie merytoryczne w zakresie pedagogiki resocjalizacyjnej - rozszerzenie</t>
  </si>
  <si>
    <t>E.2: Przygotowanie dydaktyczno-metodyczne w zakresie pedagogiki resocjalizacyjnej - rozszerzenie</t>
  </si>
  <si>
    <t>D1: Przygotowanie dydaktyczno-metodyczne - rozszerzenie</t>
  </si>
  <si>
    <t>D2: Praktyki zawodowe - rozszerzenie</t>
  </si>
  <si>
    <t>E.3: Praktyki zawodowe - rozszerzenie</t>
  </si>
  <si>
    <t>Praktyka pedagogiczna</t>
  </si>
  <si>
    <t>Język obcy</t>
  </si>
  <si>
    <t>H: Wykład na innym kierunku*</t>
  </si>
  <si>
    <t>I 1: Pedagogika rodziny z poradnictwem rodzinnym</t>
  </si>
  <si>
    <t>I 2: Dydaktyka innowacyjna z pedagogiką Montessori</t>
  </si>
  <si>
    <t>I 3: Edukacja mobilna w kulturze cyfrowej</t>
  </si>
  <si>
    <t>I 4: Edukacja mniejszości narodowych, etnicznych i religijnych</t>
  </si>
  <si>
    <t>Liczba godzin dydaktycznych z przedmiotów dla modułu specjalnościowego</t>
  </si>
  <si>
    <t>Liczba punktów z przedmiotów dla modułu specjalnościowego</t>
  </si>
  <si>
    <t>Liczba godzin z przedmiotów dla modułu fakultatywnego I4</t>
  </si>
  <si>
    <t>Liczba punktów z przedmiotów dla modułu fakultatywnego I4</t>
  </si>
  <si>
    <t>Liczba godzin z przedmiotów dla modułu fakultatywnego I3</t>
  </si>
  <si>
    <t>Liczba punktów z przedmiotów dla modułu fakultatywnego I3</t>
  </si>
  <si>
    <t>Liczba godzin z przedmiotów dla modułu fakultatywnego I2</t>
  </si>
  <si>
    <t>Liczba punktów z przedmiotów dla modułu fakultatywnego I2</t>
  </si>
  <si>
    <t>Liczba godzin z przedmiotów dla modułu fakultatywnego I1</t>
  </si>
  <si>
    <t>Liczba punktów z przedmiotów dla modułu fakultatywnego I1</t>
  </si>
  <si>
    <t>Razem godzin zajęć dydaktycznych dla kierunku, modułu pedagogika resocjalizacyjna z elementami psychoterami oraz modułu fakultatywnego</t>
  </si>
  <si>
    <t>Razem godzin zajęć dydaktycznych dla kierunku, modułu pedagogika szkolna          i opiekuńczo-wychowawcza oraz modułu fakultatywnego</t>
  </si>
  <si>
    <t>Razem punktów ECTS z praktyk</t>
  </si>
  <si>
    <t>E,Zo</t>
  </si>
  <si>
    <t>A: Przygotowanie merytoryczne - cz. 1: podstawy teoretyczne (1) - rozszerzenie</t>
  </si>
  <si>
    <t>A: Przygotowanie merytoryczne - cz. 2: moduł badawczy - rozszerzenie</t>
  </si>
  <si>
    <t>G: Moduł sprawnościowy - rozszerzenie</t>
  </si>
  <si>
    <t>A: Przygotowanie merytoryczne - cz. 3: podstawy teoretyczne (2) - rozszerzenie</t>
  </si>
  <si>
    <t>I 5: Culture, education and society</t>
  </si>
  <si>
    <t>w12.1</t>
  </si>
  <si>
    <t>w12.2</t>
  </si>
  <si>
    <t>w12.3</t>
  </si>
  <si>
    <t>w12.4</t>
  </si>
  <si>
    <t>w12.5</t>
  </si>
  <si>
    <t>Liczba godzin z przedmiotów dla modułu fakultatywnego I5</t>
  </si>
  <si>
    <t>Liczba punktów z przedmiotów dla modułu fakultatywnego I5</t>
  </si>
  <si>
    <t>Subjectivity - human and post-human</t>
  </si>
  <si>
    <t>Solidarity</t>
  </si>
  <si>
    <t>Work &amp; Popular Culture: emancipations of late capitalism era</t>
  </si>
  <si>
    <t>Picturebook</t>
  </si>
  <si>
    <t>Socialmedia</t>
  </si>
  <si>
    <t>2. W przypadku liczby kandydatów przekraczającej liczbę miejsc na danym module fakultatywnym, kryterium wyboru stanowi średnia ocen ze wszystkich zaliczeń i egzaminów, uzyskana po I semestrze studiów.</t>
  </si>
  <si>
    <r>
      <t xml:space="preserve">Kierunek: PEDAGOGIKA - PLAN STUDIÓW OD ROKU AKADEMICKIEGO 2021-2022                                     </t>
    </r>
    <r>
      <rPr>
        <b/>
        <sz val="9"/>
        <color rgb="FFFF0000"/>
        <rFont val="Arial CE"/>
        <charset val="238"/>
      </rPr>
      <t xml:space="preserve"> </t>
    </r>
  </si>
  <si>
    <t>rok I   2021/22</t>
  </si>
  <si>
    <t>rok II  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</si>
</sst>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name val="Calibri"/>
      <family val="2"/>
      <charset val="238"/>
    </font>
    <font>
      <b/>
      <sz val="7.5"/>
      <name val="Arial CE"/>
      <charset val="238"/>
    </font>
    <font>
      <b/>
      <sz val="6.5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/>
    <xf numFmtId="0" fontId="2" fillId="2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3" fillId="0" borderId="23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vertical="center"/>
    </xf>
    <xf numFmtId="0" fontId="1" fillId="0" borderId="54" xfId="0" applyFont="1" applyFill="1" applyBorder="1" applyAlignment="1"/>
    <xf numFmtId="0" fontId="4" fillId="0" borderId="5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1" fillId="0" borderId="62" xfId="0" applyFont="1" applyFill="1" applyBorder="1" applyAlignment="1">
      <alignment vertical="center"/>
    </xf>
    <xf numFmtId="0" fontId="1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56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59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60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9" xfId="0" applyFont="1" applyFill="1" applyBorder="1" applyAlignment="1">
      <alignment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14" fontId="3" fillId="0" borderId="68" xfId="0" applyNumberFormat="1" applyFont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left" vertical="center" wrapText="1"/>
    </xf>
    <xf numFmtId="0" fontId="2" fillId="0" borderId="70" xfId="0" applyFont="1" applyBorder="1" applyAlignment="1">
      <alignment horizontal="left" vertical="center" wrapText="1"/>
    </xf>
    <xf numFmtId="0" fontId="2" fillId="3" borderId="67" xfId="0" applyFont="1" applyFill="1" applyBorder="1" applyAlignment="1">
      <alignment horizontal="left" vertical="center" wrapText="1"/>
    </xf>
    <xf numFmtId="0" fontId="2" fillId="3" borderId="71" xfId="0" applyFont="1" applyFill="1" applyBorder="1" applyAlignment="1">
      <alignment horizontal="left" vertical="center" wrapText="1"/>
    </xf>
    <xf numFmtId="0" fontId="2" fillId="3" borderId="72" xfId="0" applyFont="1" applyFill="1" applyBorder="1" applyAlignment="1">
      <alignment horizontal="left" vertical="center" wrapText="1"/>
    </xf>
    <xf numFmtId="0" fontId="2" fillId="2" borderId="72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71" xfId="0" applyFont="1" applyBorder="1" applyAlignment="1">
      <alignment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73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" fillId="2" borderId="77" xfId="0" applyFont="1" applyFill="1" applyBorder="1" applyAlignment="1">
      <alignment horizontal="left" vertical="center" wrapText="1"/>
    </xf>
    <xf numFmtId="0" fontId="3" fillId="2" borderId="72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69" xfId="0" applyFont="1" applyBorder="1" applyAlignment="1">
      <alignment vertical="center" wrapText="1"/>
    </xf>
    <xf numFmtId="0" fontId="3" fillId="0" borderId="71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4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2" fillId="3" borderId="69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vertical="center" wrapText="1"/>
    </xf>
    <xf numFmtId="0" fontId="3" fillId="4" borderId="32" xfId="0" applyFont="1" applyFill="1" applyBorder="1" applyAlignment="1">
      <alignment vertical="center" wrapText="1"/>
    </xf>
    <xf numFmtId="0" fontId="2" fillId="4" borderId="72" xfId="0" applyFont="1" applyFill="1" applyBorder="1" applyAlignment="1">
      <alignment horizontal="left" vertical="center" wrapText="1"/>
    </xf>
    <xf numFmtId="0" fontId="2" fillId="4" borderId="69" xfId="0" applyFont="1" applyFill="1" applyBorder="1" applyAlignment="1">
      <alignment horizontal="left" vertical="center" wrapText="1"/>
    </xf>
    <xf numFmtId="0" fontId="1" fillId="5" borderId="0" xfId="0" applyFont="1" applyFill="1" applyAlignment="1">
      <alignment horizontal="left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2" fillId="4" borderId="66" xfId="0" applyFont="1" applyFill="1" applyBorder="1" applyAlignment="1">
      <alignment horizontal="center" vertical="center" wrapText="1"/>
    </xf>
    <xf numFmtId="0" fontId="2" fillId="4" borderId="68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84" xfId="0" applyFont="1" applyFill="1" applyBorder="1" applyAlignment="1">
      <alignment horizontal="center" vertical="center" wrapText="1"/>
    </xf>
    <xf numFmtId="0" fontId="2" fillId="2" borderId="85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vertical="center"/>
    </xf>
    <xf numFmtId="0" fontId="2" fillId="0" borderId="64" xfId="0" applyFont="1" applyBorder="1" applyAlignment="1">
      <alignment horizontal="center" vertical="center" wrapText="1"/>
    </xf>
    <xf numFmtId="0" fontId="4" fillId="0" borderId="85" xfId="0" applyFont="1" applyFill="1" applyBorder="1" applyAlignment="1">
      <alignment horizontal="center" vertical="center"/>
    </xf>
    <xf numFmtId="0" fontId="2" fillId="4" borderId="71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4" fillId="2" borderId="84" xfId="0" applyFont="1" applyFill="1" applyBorder="1" applyAlignment="1">
      <alignment vertical="center"/>
    </xf>
    <xf numFmtId="0" fontId="1" fillId="0" borderId="79" xfId="0" applyFont="1" applyFill="1" applyBorder="1" applyAlignment="1">
      <alignment vertical="center"/>
    </xf>
    <xf numFmtId="0" fontId="1" fillId="0" borderId="79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vertical="center"/>
    </xf>
    <xf numFmtId="0" fontId="2" fillId="2" borderId="78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/>
    </xf>
    <xf numFmtId="0" fontId="3" fillId="0" borderId="73" xfId="0" applyFont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1" fillId="0" borderId="49" xfId="0" applyFont="1" applyBorder="1" applyAlignment="1">
      <alignment vertical="center"/>
    </xf>
    <xf numFmtId="0" fontId="1" fillId="0" borderId="81" xfId="0" applyFont="1" applyFill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4" fillId="0" borderId="85" xfId="0" applyFont="1" applyFill="1" applyBorder="1" applyAlignment="1">
      <alignment vertical="center"/>
    </xf>
    <xf numFmtId="0" fontId="1" fillId="0" borderId="87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5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3" fillId="5" borderId="71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left" vertical="center" wrapText="1"/>
    </xf>
    <xf numFmtId="0" fontId="1" fillId="5" borderId="22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5" borderId="56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 vertical="center"/>
    </xf>
    <xf numFmtId="0" fontId="1" fillId="5" borderId="56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5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51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3" fillId="3" borderId="56" xfId="0" applyFont="1" applyFill="1" applyBorder="1" applyAlignment="1">
      <alignment horizontal="center" vertical="center" wrapText="1"/>
    </xf>
    <xf numFmtId="0" fontId="2" fillId="4" borderId="82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2" fillId="4" borderId="83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57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5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3" borderId="6" xfId="0" applyFont="1" applyFill="1" applyBorder="1" applyAlignment="1">
      <alignment horizontal="center" vertic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6" xfId="0" applyFont="1" applyFill="1" applyBorder="1" applyAlignment="1">
      <alignment horizontal="center" vertical="center"/>
    </xf>
    <xf numFmtId="0" fontId="4" fillId="3" borderId="67" xfId="0" applyFont="1" applyFill="1" applyBorder="1" applyAlignment="1">
      <alignment horizontal="left" vertical="center" wrapText="1"/>
    </xf>
    <xf numFmtId="0" fontId="4" fillId="3" borderId="74" xfId="0" applyFont="1" applyFill="1" applyBorder="1" applyAlignment="1">
      <alignment horizontal="left" vertical="center" wrapText="1"/>
    </xf>
    <xf numFmtId="0" fontId="4" fillId="3" borderId="26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4" fillId="3" borderId="32" xfId="0" applyFont="1" applyFill="1" applyBorder="1" applyAlignment="1">
      <alignment horizontal="center" vertical="center" textRotation="90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textRotation="90" wrapText="1"/>
    </xf>
    <xf numFmtId="0" fontId="13" fillId="3" borderId="3" xfId="0" applyFont="1" applyFill="1" applyBorder="1" applyAlignment="1">
      <alignment horizontal="center" vertical="center" textRotation="90" wrapText="1"/>
    </xf>
    <xf numFmtId="0" fontId="13" fillId="3" borderId="30" xfId="0" applyFont="1" applyFill="1" applyBorder="1" applyAlignment="1">
      <alignment horizontal="center" vertical="center" textRotation="90" wrapText="1"/>
    </xf>
    <xf numFmtId="0" fontId="4" fillId="3" borderId="78" xfId="0" applyFont="1" applyFill="1" applyBorder="1" applyAlignment="1">
      <alignment horizontal="left" vertical="center" wrapText="1"/>
    </xf>
    <xf numFmtId="0" fontId="4" fillId="3" borderId="75" xfId="0" applyFont="1" applyFill="1" applyBorder="1" applyAlignment="1">
      <alignment horizontal="center" vertical="top" textRotation="90" wrapText="1"/>
    </xf>
    <xf numFmtId="0" fontId="4" fillId="3" borderId="22" xfId="0" applyFont="1" applyFill="1" applyBorder="1" applyAlignment="1">
      <alignment horizontal="center" vertical="top" textRotation="90" wrapText="1"/>
    </xf>
    <xf numFmtId="0" fontId="4" fillId="3" borderId="76" xfId="0" applyFont="1" applyFill="1" applyBorder="1" applyAlignment="1">
      <alignment horizontal="center" vertical="top" textRotation="90" wrapText="1"/>
    </xf>
    <xf numFmtId="0" fontId="12" fillId="3" borderId="46" xfId="0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5" fillId="3" borderId="64" xfId="0" applyFont="1" applyFill="1" applyBorder="1" applyAlignment="1">
      <alignment horizontal="center" vertical="center" textRotation="90" wrapText="1"/>
    </xf>
    <xf numFmtId="0" fontId="5" fillId="3" borderId="14" xfId="0" applyFont="1" applyFill="1" applyBorder="1" applyAlignment="1">
      <alignment horizontal="center" vertical="center" textRotation="90" wrapText="1"/>
    </xf>
    <xf numFmtId="0" fontId="5" fillId="3" borderId="45" xfId="0" applyFont="1" applyFill="1" applyBorder="1" applyAlignment="1">
      <alignment horizontal="center" vertical="center" textRotation="90" wrapText="1"/>
    </xf>
    <xf numFmtId="0" fontId="4" fillId="3" borderId="47" xfId="0" applyFont="1" applyFill="1" applyBorder="1" applyAlignment="1">
      <alignment horizontal="center" vertical="center" textRotation="90"/>
    </xf>
    <xf numFmtId="0" fontId="4" fillId="3" borderId="5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textRotation="90" wrapText="1"/>
    </xf>
    <xf numFmtId="0" fontId="5" fillId="3" borderId="3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5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38"/>
  <sheetViews>
    <sheetView tabSelected="1" view="pageBreakPreview" zoomScaleNormal="100" zoomScaleSheetLayoutView="100" workbookViewId="0">
      <selection activeCell="A2" sqref="A2:W2"/>
    </sheetView>
  </sheetViews>
  <sheetFormatPr defaultColWidth="9.1796875" defaultRowHeight="10" x14ac:dyDescent="0.2"/>
  <cols>
    <col min="1" max="1" width="56.26953125" style="4" customWidth="1"/>
    <col min="2" max="2" width="6" style="2" customWidth="1"/>
    <col min="3" max="3" width="7.453125" style="2" customWidth="1"/>
    <col min="4" max="4" width="5.1796875" style="2" customWidth="1"/>
    <col min="5" max="5" width="4.54296875" style="2" customWidth="1"/>
    <col min="6" max="6" width="4.1796875" style="2" customWidth="1"/>
    <col min="7" max="11" width="3.7265625" style="3" customWidth="1"/>
    <col min="12" max="21" width="4.26953125" style="17" customWidth="1"/>
    <col min="22" max="22" width="4" style="17" customWidth="1"/>
    <col min="23" max="23" width="4.81640625" style="21" customWidth="1"/>
    <col min="24" max="26" width="9.1796875" style="21"/>
    <col min="27" max="16384" width="9.1796875" style="2"/>
  </cols>
  <sheetData>
    <row r="1" spans="1:26" ht="11.5" x14ac:dyDescent="0.2">
      <c r="A1" s="497" t="s">
        <v>207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</row>
    <row r="2" spans="1:26" ht="12" customHeight="1" x14ac:dyDescent="0.25">
      <c r="A2" s="498" t="s">
        <v>16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</row>
    <row r="3" spans="1:26" ht="20.149999999999999" customHeight="1" x14ac:dyDescent="0.25">
      <c r="A3" s="499" t="s">
        <v>136</v>
      </c>
      <c r="B3" s="499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R3" s="499"/>
      <c r="S3" s="499"/>
      <c r="T3" s="499"/>
      <c r="U3" s="499"/>
      <c r="V3" s="499"/>
      <c r="W3" s="499"/>
    </row>
    <row r="4" spans="1:26" ht="9.7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6" s="3" customFormat="1" ht="14.15" customHeight="1" thickBot="1" x14ac:dyDescent="0.25">
      <c r="A5" s="147" t="s">
        <v>82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8"/>
      <c r="X5" s="23"/>
      <c r="Y5" s="23"/>
      <c r="Z5" s="23"/>
    </row>
    <row r="6" spans="1:26" s="1" customFormat="1" ht="16" customHeight="1" x14ac:dyDescent="0.25">
      <c r="A6" s="504" t="s">
        <v>21</v>
      </c>
      <c r="B6" s="506"/>
      <c r="C6" s="509" t="s">
        <v>0</v>
      </c>
      <c r="D6" s="510"/>
      <c r="E6" s="511" t="s">
        <v>12</v>
      </c>
      <c r="F6" s="500" t="s">
        <v>1</v>
      </c>
      <c r="G6" s="477" t="s">
        <v>2</v>
      </c>
      <c r="H6" s="478"/>
      <c r="I6" s="478"/>
      <c r="J6" s="478"/>
      <c r="K6" s="503"/>
      <c r="L6" s="478" t="s">
        <v>208</v>
      </c>
      <c r="M6" s="478"/>
      <c r="N6" s="478"/>
      <c r="O6" s="478"/>
      <c r="P6" s="478"/>
      <c r="Q6" s="478"/>
      <c r="R6" s="477" t="s">
        <v>209</v>
      </c>
      <c r="S6" s="478"/>
      <c r="T6" s="478"/>
      <c r="U6" s="478"/>
      <c r="V6" s="478"/>
      <c r="W6" s="479"/>
      <c r="X6" s="24"/>
      <c r="Y6" s="24"/>
      <c r="Z6" s="24"/>
    </row>
    <row r="7" spans="1:26" s="1" customFormat="1" ht="10.5" x14ac:dyDescent="0.25">
      <c r="A7" s="504"/>
      <c r="B7" s="507"/>
      <c r="C7" s="440" t="s">
        <v>149</v>
      </c>
      <c r="D7" s="442" t="s">
        <v>7</v>
      </c>
      <c r="E7" s="512"/>
      <c r="F7" s="501"/>
      <c r="G7" s="444" t="s">
        <v>3</v>
      </c>
      <c r="H7" s="446" t="s">
        <v>4</v>
      </c>
      <c r="I7" s="448" t="s">
        <v>5</v>
      </c>
      <c r="J7" s="446" t="s">
        <v>50</v>
      </c>
      <c r="K7" s="450" t="s">
        <v>6</v>
      </c>
      <c r="L7" s="452" t="s">
        <v>8</v>
      </c>
      <c r="M7" s="452"/>
      <c r="N7" s="453"/>
      <c r="O7" s="452" t="s">
        <v>9</v>
      </c>
      <c r="P7" s="452"/>
      <c r="Q7" s="454"/>
      <c r="R7" s="455" t="s">
        <v>10</v>
      </c>
      <c r="S7" s="452"/>
      <c r="T7" s="453"/>
      <c r="U7" s="452" t="s">
        <v>11</v>
      </c>
      <c r="V7" s="452"/>
      <c r="W7" s="453"/>
      <c r="X7" s="24"/>
      <c r="Y7" s="24"/>
      <c r="Z7" s="24"/>
    </row>
    <row r="8" spans="1:26" s="1" customFormat="1" ht="12" customHeight="1" thickBot="1" x14ac:dyDescent="0.3">
      <c r="A8" s="505"/>
      <c r="B8" s="508"/>
      <c r="C8" s="441"/>
      <c r="D8" s="443"/>
      <c r="E8" s="513"/>
      <c r="F8" s="502"/>
      <c r="G8" s="445"/>
      <c r="H8" s="447"/>
      <c r="I8" s="449"/>
      <c r="J8" s="447"/>
      <c r="K8" s="451"/>
      <c r="L8" s="181" t="s">
        <v>13</v>
      </c>
      <c r="M8" s="182" t="s">
        <v>5</v>
      </c>
      <c r="N8" s="185" t="s">
        <v>6</v>
      </c>
      <c r="O8" s="195" t="s">
        <v>13</v>
      </c>
      <c r="P8" s="183" t="s">
        <v>5</v>
      </c>
      <c r="Q8" s="184" t="s">
        <v>6</v>
      </c>
      <c r="R8" s="181" t="s">
        <v>13</v>
      </c>
      <c r="S8" s="182" t="s">
        <v>5</v>
      </c>
      <c r="T8" s="185" t="s">
        <v>6</v>
      </c>
      <c r="U8" s="195" t="s">
        <v>13</v>
      </c>
      <c r="V8" s="183" t="s">
        <v>5</v>
      </c>
      <c r="W8" s="185" t="s">
        <v>51</v>
      </c>
      <c r="X8" s="24"/>
      <c r="Y8" s="24"/>
      <c r="Z8" s="24"/>
    </row>
    <row r="9" spans="1:26" s="8" customFormat="1" ht="25" customHeight="1" x14ac:dyDescent="0.25">
      <c r="A9" s="274" t="s">
        <v>189</v>
      </c>
      <c r="B9" s="264"/>
      <c r="C9" s="38" t="s">
        <v>145</v>
      </c>
      <c r="D9" s="40"/>
      <c r="E9" s="38">
        <f>E10+E11+E12+E14+E13</f>
        <v>110</v>
      </c>
      <c r="F9" s="40">
        <f>F10+F11+F12+F14++F13</f>
        <v>14</v>
      </c>
      <c r="G9" s="38">
        <f>G10+G11+G12+G14+G13</f>
        <v>110</v>
      </c>
      <c r="H9" s="39"/>
      <c r="I9" s="39"/>
      <c r="J9" s="39"/>
      <c r="K9" s="40"/>
      <c r="L9" s="38">
        <f>L10+L11+L12+L14+L13</f>
        <v>110</v>
      </c>
      <c r="M9" s="39"/>
      <c r="N9" s="230"/>
      <c r="O9" s="38"/>
      <c r="P9" s="44"/>
      <c r="Q9" s="40"/>
      <c r="R9" s="38"/>
      <c r="S9" s="39"/>
      <c r="T9" s="230"/>
      <c r="U9" s="38"/>
      <c r="V9" s="44"/>
      <c r="W9" s="205"/>
      <c r="X9" s="22"/>
      <c r="Y9" s="22"/>
      <c r="Z9" s="22"/>
    </row>
    <row r="10" spans="1:26" s="8" customFormat="1" ht="13" customHeight="1" x14ac:dyDescent="0.25">
      <c r="A10" s="275" t="s">
        <v>18</v>
      </c>
      <c r="B10" s="265" t="s">
        <v>28</v>
      </c>
      <c r="C10" s="6" t="s">
        <v>15</v>
      </c>
      <c r="D10" s="7"/>
      <c r="E10" s="6">
        <v>20</v>
      </c>
      <c r="F10" s="7">
        <v>3</v>
      </c>
      <c r="G10" s="6">
        <v>20</v>
      </c>
      <c r="H10" s="5"/>
      <c r="I10" s="5"/>
      <c r="J10" s="5"/>
      <c r="K10" s="7"/>
      <c r="L10" s="18">
        <v>20</v>
      </c>
      <c r="M10" s="19"/>
      <c r="N10" s="231"/>
      <c r="O10" s="18"/>
      <c r="P10" s="45"/>
      <c r="Q10" s="28"/>
      <c r="R10" s="18"/>
      <c r="S10" s="19"/>
      <c r="T10" s="231"/>
      <c r="U10" s="18"/>
      <c r="V10" s="45"/>
      <c r="W10" s="157"/>
      <c r="X10" s="22"/>
      <c r="Y10" s="22"/>
      <c r="Z10" s="22"/>
    </row>
    <row r="11" spans="1:26" s="8" customFormat="1" ht="13" customHeight="1" x14ac:dyDescent="0.25">
      <c r="A11" s="276" t="s">
        <v>19</v>
      </c>
      <c r="B11" s="265" t="s">
        <v>27</v>
      </c>
      <c r="C11" s="6" t="s">
        <v>15</v>
      </c>
      <c r="D11" s="7"/>
      <c r="E11" s="6">
        <v>20</v>
      </c>
      <c r="F11" s="7">
        <v>3</v>
      </c>
      <c r="G11" s="6">
        <v>20</v>
      </c>
      <c r="H11" s="5"/>
      <c r="I11" s="5"/>
      <c r="J11" s="5"/>
      <c r="K11" s="53"/>
      <c r="L11" s="18">
        <v>20</v>
      </c>
      <c r="M11" s="19"/>
      <c r="N11" s="231"/>
      <c r="O11" s="18"/>
      <c r="P11" s="45"/>
      <c r="Q11" s="28"/>
      <c r="R11" s="18"/>
      <c r="S11" s="19"/>
      <c r="T11" s="231"/>
      <c r="U11" s="18"/>
      <c r="V11" s="45"/>
      <c r="W11" s="157"/>
      <c r="X11" s="22"/>
      <c r="Y11" s="22"/>
      <c r="Z11" s="22"/>
    </row>
    <row r="12" spans="1:26" s="8" customFormat="1" ht="13" customHeight="1" x14ac:dyDescent="0.25">
      <c r="A12" s="276" t="s">
        <v>17</v>
      </c>
      <c r="B12" s="265" t="s">
        <v>29</v>
      </c>
      <c r="C12" s="6" t="s">
        <v>15</v>
      </c>
      <c r="D12" s="7"/>
      <c r="E12" s="6">
        <v>20</v>
      </c>
      <c r="F12" s="7">
        <v>3</v>
      </c>
      <c r="G12" s="6">
        <v>20</v>
      </c>
      <c r="H12" s="5"/>
      <c r="I12" s="5"/>
      <c r="J12" s="5"/>
      <c r="K12" s="53"/>
      <c r="L12" s="18">
        <v>20</v>
      </c>
      <c r="M12" s="19"/>
      <c r="N12" s="231"/>
      <c r="O12" s="18"/>
      <c r="P12" s="45"/>
      <c r="Q12" s="28"/>
      <c r="R12" s="18"/>
      <c r="S12" s="19"/>
      <c r="T12" s="231"/>
      <c r="U12" s="18"/>
      <c r="V12" s="45"/>
      <c r="W12" s="157"/>
      <c r="X12" s="22"/>
      <c r="Y12" s="22"/>
      <c r="Z12" s="22"/>
    </row>
    <row r="13" spans="1:26" s="206" customFormat="1" ht="13" customHeight="1" x14ac:dyDescent="0.25">
      <c r="A13" s="327" t="s">
        <v>46</v>
      </c>
      <c r="B13" s="328" t="s">
        <v>76</v>
      </c>
      <c r="C13" s="15" t="s">
        <v>15</v>
      </c>
      <c r="D13" s="104"/>
      <c r="E13" s="15">
        <v>20</v>
      </c>
      <c r="F13" s="104">
        <v>2</v>
      </c>
      <c r="G13" s="15">
        <v>20</v>
      </c>
      <c r="H13" s="82"/>
      <c r="I13" s="82"/>
      <c r="J13" s="82"/>
      <c r="K13" s="104"/>
      <c r="L13" s="27">
        <v>20</v>
      </c>
      <c r="M13" s="334"/>
      <c r="N13" s="335"/>
      <c r="O13" s="27"/>
      <c r="P13" s="336"/>
      <c r="Q13" s="337"/>
      <c r="R13" s="338"/>
      <c r="S13" s="334"/>
      <c r="T13" s="339"/>
      <c r="U13" s="338"/>
      <c r="V13" s="336"/>
      <c r="W13" s="159"/>
      <c r="X13" s="22"/>
      <c r="Y13" s="22"/>
      <c r="Z13" s="22"/>
    </row>
    <row r="14" spans="1:26" s="8" customFormat="1" ht="13" customHeight="1" thickBot="1" x14ac:dyDescent="0.3">
      <c r="A14" s="327" t="s">
        <v>23</v>
      </c>
      <c r="B14" s="328" t="s">
        <v>72</v>
      </c>
      <c r="C14" s="15" t="s">
        <v>15</v>
      </c>
      <c r="D14" s="104"/>
      <c r="E14" s="15">
        <v>30</v>
      </c>
      <c r="F14" s="104">
        <v>3</v>
      </c>
      <c r="G14" s="15">
        <v>30</v>
      </c>
      <c r="H14" s="82"/>
      <c r="I14" s="82"/>
      <c r="J14" s="82"/>
      <c r="K14" s="104"/>
      <c r="L14" s="27">
        <v>30</v>
      </c>
      <c r="M14" s="86"/>
      <c r="N14" s="244"/>
      <c r="O14" s="27"/>
      <c r="P14" s="47"/>
      <c r="Q14" s="81"/>
      <c r="R14" s="27"/>
      <c r="S14" s="86"/>
      <c r="T14" s="235"/>
      <c r="U14" s="27"/>
      <c r="V14" s="47"/>
      <c r="W14" s="159"/>
      <c r="X14" s="22"/>
      <c r="Y14" s="22"/>
      <c r="Z14" s="22"/>
    </row>
    <row r="15" spans="1:26" s="8" customFormat="1" ht="13" customHeight="1" x14ac:dyDescent="0.25">
      <c r="A15" s="282" t="s">
        <v>160</v>
      </c>
      <c r="B15" s="340"/>
      <c r="C15" s="341" t="s">
        <v>14</v>
      </c>
      <c r="D15" s="342" t="s">
        <v>188</v>
      </c>
      <c r="E15" s="341">
        <f>E16+E17+E18</f>
        <v>70</v>
      </c>
      <c r="F15" s="342">
        <f>F16+F17+F18</f>
        <v>10</v>
      </c>
      <c r="G15" s="341">
        <f>G16+G17+G18</f>
        <v>70</v>
      </c>
      <c r="H15" s="343"/>
      <c r="I15" s="343"/>
      <c r="J15" s="343"/>
      <c r="K15" s="342"/>
      <c r="L15" s="341">
        <f>L16+L17+L18</f>
        <v>30</v>
      </c>
      <c r="M15" s="343"/>
      <c r="N15" s="344"/>
      <c r="O15" s="341">
        <f>O16+O17+O18</f>
        <v>40</v>
      </c>
      <c r="P15" s="345"/>
      <c r="Q15" s="342"/>
      <c r="R15" s="341"/>
      <c r="S15" s="343"/>
      <c r="T15" s="344"/>
      <c r="U15" s="341"/>
      <c r="V15" s="345"/>
      <c r="W15" s="346"/>
      <c r="X15" s="22"/>
      <c r="Y15" s="22"/>
      <c r="Z15" s="22"/>
    </row>
    <row r="16" spans="1:26" s="8" customFormat="1" ht="13" customHeight="1" x14ac:dyDescent="0.25">
      <c r="A16" s="275" t="s">
        <v>24</v>
      </c>
      <c r="B16" s="265" t="s">
        <v>30</v>
      </c>
      <c r="C16" s="6" t="s">
        <v>14</v>
      </c>
      <c r="D16" s="7"/>
      <c r="E16" s="6">
        <v>30</v>
      </c>
      <c r="F16" s="7">
        <v>3</v>
      </c>
      <c r="G16" s="6">
        <v>30</v>
      </c>
      <c r="H16" s="5"/>
      <c r="I16" s="5"/>
      <c r="J16" s="5"/>
      <c r="K16" s="7"/>
      <c r="L16" s="18">
        <v>30</v>
      </c>
      <c r="M16" s="14"/>
      <c r="N16" s="233"/>
      <c r="O16" s="18"/>
      <c r="P16" s="48"/>
      <c r="Q16" s="31"/>
      <c r="R16" s="16"/>
      <c r="S16" s="14"/>
      <c r="T16" s="240"/>
      <c r="U16" s="16"/>
      <c r="V16" s="49"/>
      <c r="W16" s="157"/>
      <c r="X16" s="22"/>
      <c r="Y16" s="22"/>
      <c r="Z16" s="22"/>
    </row>
    <row r="17" spans="1:26" s="8" customFormat="1" ht="13" customHeight="1" x14ac:dyDescent="0.25">
      <c r="A17" s="275" t="s">
        <v>20</v>
      </c>
      <c r="B17" s="265" t="s">
        <v>73</v>
      </c>
      <c r="C17" s="6"/>
      <c r="D17" s="7" t="s">
        <v>15</v>
      </c>
      <c r="E17" s="6">
        <v>20</v>
      </c>
      <c r="F17" s="7">
        <v>3</v>
      </c>
      <c r="G17" s="6">
        <v>20</v>
      </c>
      <c r="H17" s="5"/>
      <c r="I17" s="5"/>
      <c r="J17" s="5"/>
      <c r="K17" s="7"/>
      <c r="L17" s="18"/>
      <c r="M17" s="14"/>
      <c r="N17" s="233"/>
      <c r="O17" s="18">
        <v>20</v>
      </c>
      <c r="P17" s="49"/>
      <c r="Q17" s="31"/>
      <c r="R17" s="16"/>
      <c r="S17" s="14"/>
      <c r="T17" s="240"/>
      <c r="U17" s="16"/>
      <c r="V17" s="49"/>
      <c r="W17" s="157"/>
      <c r="X17" s="22"/>
      <c r="Y17" s="22"/>
      <c r="Z17" s="22"/>
    </row>
    <row r="18" spans="1:26" s="8" customFormat="1" ht="13" customHeight="1" thickBot="1" x14ac:dyDescent="0.3">
      <c r="A18" s="277" t="s">
        <v>25</v>
      </c>
      <c r="B18" s="266" t="s">
        <v>75</v>
      </c>
      <c r="C18" s="15"/>
      <c r="D18" s="104" t="s">
        <v>14</v>
      </c>
      <c r="E18" s="15">
        <v>20</v>
      </c>
      <c r="F18" s="104">
        <v>4</v>
      </c>
      <c r="G18" s="15">
        <v>20</v>
      </c>
      <c r="H18" s="82"/>
      <c r="I18" s="82"/>
      <c r="J18" s="82"/>
      <c r="K18" s="104"/>
      <c r="L18" s="27"/>
      <c r="M18" s="334"/>
      <c r="N18" s="335"/>
      <c r="O18" s="27">
        <v>20</v>
      </c>
      <c r="P18" s="336"/>
      <c r="Q18" s="337"/>
      <c r="R18" s="338"/>
      <c r="S18" s="334"/>
      <c r="T18" s="339"/>
      <c r="U18" s="338"/>
      <c r="V18" s="336"/>
      <c r="W18" s="159"/>
      <c r="X18" s="22"/>
      <c r="Y18" s="22"/>
      <c r="Z18" s="22"/>
    </row>
    <row r="19" spans="1:26" s="8" customFormat="1" ht="13" customHeight="1" x14ac:dyDescent="0.25">
      <c r="A19" s="282" t="s">
        <v>159</v>
      </c>
      <c r="B19" s="340"/>
      <c r="C19" s="341"/>
      <c r="D19" s="342" t="s">
        <v>14</v>
      </c>
      <c r="E19" s="341">
        <f>E20</f>
        <v>30</v>
      </c>
      <c r="F19" s="342">
        <f>F20</f>
        <v>4</v>
      </c>
      <c r="G19" s="341">
        <f>G20</f>
        <v>30</v>
      </c>
      <c r="H19" s="343"/>
      <c r="I19" s="343"/>
      <c r="J19" s="343"/>
      <c r="K19" s="342"/>
      <c r="L19" s="341"/>
      <c r="M19" s="343"/>
      <c r="N19" s="344"/>
      <c r="O19" s="341">
        <f>O20</f>
        <v>30</v>
      </c>
      <c r="P19" s="345"/>
      <c r="Q19" s="342"/>
      <c r="R19" s="341"/>
      <c r="S19" s="343"/>
      <c r="T19" s="344"/>
      <c r="U19" s="341"/>
      <c r="V19" s="345"/>
      <c r="W19" s="346"/>
      <c r="X19" s="22"/>
      <c r="Y19" s="22"/>
      <c r="Z19" s="22"/>
    </row>
    <row r="20" spans="1:26" s="8" customFormat="1" ht="13" customHeight="1" thickBot="1" x14ac:dyDescent="0.3">
      <c r="A20" s="277" t="s">
        <v>62</v>
      </c>
      <c r="B20" s="266" t="s">
        <v>74</v>
      </c>
      <c r="C20" s="15"/>
      <c r="D20" s="104" t="s">
        <v>14</v>
      </c>
      <c r="E20" s="15">
        <v>30</v>
      </c>
      <c r="F20" s="104">
        <v>4</v>
      </c>
      <c r="G20" s="15">
        <v>30</v>
      </c>
      <c r="H20" s="82"/>
      <c r="I20" s="82"/>
      <c r="J20" s="82"/>
      <c r="K20" s="104"/>
      <c r="L20" s="27"/>
      <c r="M20" s="334"/>
      <c r="N20" s="335"/>
      <c r="O20" s="27">
        <v>30</v>
      </c>
      <c r="P20" s="336"/>
      <c r="Q20" s="337"/>
      <c r="R20" s="338"/>
      <c r="S20" s="334"/>
      <c r="T20" s="339"/>
      <c r="U20" s="338"/>
      <c r="V20" s="336"/>
      <c r="W20" s="159"/>
      <c r="X20" s="22"/>
      <c r="Y20" s="22"/>
      <c r="Z20" s="22"/>
    </row>
    <row r="21" spans="1:26" s="206" customFormat="1" ht="13" customHeight="1" thickBot="1" x14ac:dyDescent="0.3">
      <c r="A21" s="270" t="s">
        <v>191</v>
      </c>
      <c r="B21" s="260" t="s">
        <v>81</v>
      </c>
      <c r="C21" s="119"/>
      <c r="D21" s="118" t="s">
        <v>15</v>
      </c>
      <c r="E21" s="119">
        <v>30</v>
      </c>
      <c r="F21" s="118">
        <v>2</v>
      </c>
      <c r="G21" s="119"/>
      <c r="H21" s="120"/>
      <c r="I21" s="120">
        <v>30</v>
      </c>
      <c r="J21" s="120"/>
      <c r="K21" s="121"/>
      <c r="L21" s="122"/>
      <c r="M21" s="123"/>
      <c r="N21" s="238"/>
      <c r="O21" s="127"/>
      <c r="P21" s="123">
        <v>30</v>
      </c>
      <c r="Q21" s="124"/>
      <c r="R21" s="122"/>
      <c r="S21" s="123"/>
      <c r="T21" s="238"/>
      <c r="U21" s="127"/>
      <c r="V21" s="123"/>
      <c r="W21" s="161"/>
      <c r="X21" s="22"/>
      <c r="Y21" s="22"/>
      <c r="Z21" s="22"/>
    </row>
    <row r="22" spans="1:26" s="206" customFormat="1" ht="13" customHeight="1" thickBot="1" x14ac:dyDescent="0.3">
      <c r="A22" s="329" t="s">
        <v>169</v>
      </c>
      <c r="B22" s="330" t="s">
        <v>81</v>
      </c>
      <c r="C22" s="374"/>
      <c r="D22" s="331" t="s">
        <v>15</v>
      </c>
      <c r="E22" s="374">
        <v>30</v>
      </c>
      <c r="F22" s="331">
        <v>2</v>
      </c>
      <c r="G22" s="374"/>
      <c r="H22" s="375"/>
      <c r="I22" s="375">
        <v>30</v>
      </c>
      <c r="J22" s="375"/>
      <c r="K22" s="332"/>
      <c r="L22" s="376"/>
      <c r="M22" s="333"/>
      <c r="N22" s="377"/>
      <c r="O22" s="378"/>
      <c r="P22" s="333">
        <v>30</v>
      </c>
      <c r="Q22" s="379"/>
      <c r="R22" s="376"/>
      <c r="S22" s="333"/>
      <c r="T22" s="377"/>
      <c r="U22" s="378"/>
      <c r="V22" s="333"/>
      <c r="W22" s="380"/>
      <c r="X22" s="22"/>
      <c r="Y22" s="22"/>
      <c r="Z22" s="22"/>
    </row>
    <row r="23" spans="1:26" s="206" customFormat="1" ht="25" customHeight="1" x14ac:dyDescent="0.25">
      <c r="A23" s="282" t="s">
        <v>190</v>
      </c>
      <c r="B23" s="340"/>
      <c r="C23" s="341" t="s">
        <v>147</v>
      </c>
      <c r="D23" s="342" t="s">
        <v>85</v>
      </c>
      <c r="E23" s="341">
        <f>E24+E25+E26+E27+E28+E29+E30</f>
        <v>170</v>
      </c>
      <c r="F23" s="342">
        <f>F24+F25+F26+F27+F28+F29+F30</f>
        <v>29</v>
      </c>
      <c r="G23" s="347">
        <f>G24</f>
        <v>20</v>
      </c>
      <c r="H23" s="343"/>
      <c r="I23" s="343">
        <f>I25+I26</f>
        <v>30</v>
      </c>
      <c r="J23" s="343"/>
      <c r="K23" s="342">
        <f>K27+K28+K29+K30</f>
        <v>120</v>
      </c>
      <c r="L23" s="341">
        <f>L24</f>
        <v>20</v>
      </c>
      <c r="M23" s="343">
        <f>M25+M26</f>
        <v>30</v>
      </c>
      <c r="N23" s="344">
        <f>N27</f>
        <v>30</v>
      </c>
      <c r="O23" s="341"/>
      <c r="P23" s="345"/>
      <c r="Q23" s="342">
        <f>Q28</f>
        <v>30</v>
      </c>
      <c r="R23" s="341"/>
      <c r="S23" s="343"/>
      <c r="T23" s="344">
        <f>T29</f>
        <v>30</v>
      </c>
      <c r="U23" s="341"/>
      <c r="V23" s="345"/>
      <c r="W23" s="348">
        <f>W30</f>
        <v>30</v>
      </c>
      <c r="X23" s="22"/>
      <c r="Y23" s="22"/>
      <c r="Z23" s="22"/>
    </row>
    <row r="24" spans="1:26" s="206" customFormat="1" ht="13" customHeight="1" x14ac:dyDescent="0.25">
      <c r="A24" s="279" t="s">
        <v>22</v>
      </c>
      <c r="B24" s="266" t="s">
        <v>77</v>
      </c>
      <c r="C24" s="84" t="s">
        <v>14</v>
      </c>
      <c r="D24" s="90"/>
      <c r="E24" s="84">
        <v>20</v>
      </c>
      <c r="F24" s="104">
        <v>3</v>
      </c>
      <c r="G24" s="84">
        <v>20</v>
      </c>
      <c r="H24" s="89"/>
      <c r="I24" s="89"/>
      <c r="J24" s="89"/>
      <c r="K24" s="91"/>
      <c r="L24" s="85">
        <v>20</v>
      </c>
      <c r="M24" s="86"/>
      <c r="N24" s="234"/>
      <c r="O24" s="229"/>
      <c r="P24" s="93"/>
      <c r="Q24" s="94"/>
      <c r="R24" s="92"/>
      <c r="S24" s="93"/>
      <c r="T24" s="234"/>
      <c r="U24" s="229"/>
      <c r="V24" s="93"/>
      <c r="W24" s="159"/>
      <c r="X24" s="22"/>
      <c r="Y24" s="22"/>
      <c r="Z24" s="22"/>
    </row>
    <row r="25" spans="1:26" s="206" customFormat="1" ht="13" customHeight="1" x14ac:dyDescent="0.25">
      <c r="A25" s="275" t="s">
        <v>142</v>
      </c>
      <c r="B25" s="265" t="s">
        <v>78</v>
      </c>
      <c r="C25" s="87" t="s">
        <v>15</v>
      </c>
      <c r="D25" s="7"/>
      <c r="E25" s="87">
        <v>15</v>
      </c>
      <c r="F25" s="7">
        <v>3</v>
      </c>
      <c r="G25" s="87"/>
      <c r="H25" s="5"/>
      <c r="I25" s="5">
        <v>15</v>
      </c>
      <c r="J25" s="5"/>
      <c r="K25" s="53"/>
      <c r="L25" s="88"/>
      <c r="M25" s="19">
        <v>15</v>
      </c>
      <c r="N25" s="231"/>
      <c r="O25" s="18"/>
      <c r="P25" s="19"/>
      <c r="Q25" s="28"/>
      <c r="R25" s="88"/>
      <c r="S25" s="19"/>
      <c r="T25" s="231"/>
      <c r="U25" s="18"/>
      <c r="V25" s="19"/>
      <c r="W25" s="154"/>
      <c r="X25" s="22"/>
      <c r="Y25" s="22"/>
      <c r="Z25" s="22"/>
    </row>
    <row r="26" spans="1:26" s="206" customFormat="1" ht="13" customHeight="1" x14ac:dyDescent="0.25">
      <c r="A26" s="277" t="s">
        <v>45</v>
      </c>
      <c r="B26" s="268" t="s">
        <v>79</v>
      </c>
      <c r="C26" s="84" t="s">
        <v>15</v>
      </c>
      <c r="D26" s="104"/>
      <c r="E26" s="84">
        <v>15</v>
      </c>
      <c r="F26" s="104">
        <v>3</v>
      </c>
      <c r="G26" s="84"/>
      <c r="H26" s="82"/>
      <c r="I26" s="82">
        <v>15</v>
      </c>
      <c r="J26" s="82"/>
      <c r="K26" s="83"/>
      <c r="L26" s="85"/>
      <c r="M26" s="86">
        <v>15</v>
      </c>
      <c r="N26" s="235"/>
      <c r="O26" s="27"/>
      <c r="P26" s="86"/>
      <c r="Q26" s="81"/>
      <c r="R26" s="85"/>
      <c r="S26" s="86"/>
      <c r="T26" s="235"/>
      <c r="U26" s="27"/>
      <c r="V26" s="86"/>
      <c r="W26" s="160"/>
      <c r="X26" s="22"/>
      <c r="Y26" s="22"/>
      <c r="Z26" s="22"/>
    </row>
    <row r="27" spans="1:26" s="206" customFormat="1" ht="13" customHeight="1" x14ac:dyDescent="0.25">
      <c r="A27" s="528" t="s">
        <v>26</v>
      </c>
      <c r="B27" s="531" t="s">
        <v>80</v>
      </c>
      <c r="C27" s="6" t="s">
        <v>31</v>
      </c>
      <c r="D27" s="7"/>
      <c r="E27" s="6">
        <v>30</v>
      </c>
      <c r="F27" s="7">
        <v>4</v>
      </c>
      <c r="G27" s="6"/>
      <c r="H27" s="5"/>
      <c r="I27" s="5"/>
      <c r="J27" s="5"/>
      <c r="K27" s="53">
        <v>30</v>
      </c>
      <c r="L27" s="18"/>
      <c r="M27" s="19"/>
      <c r="N27" s="231">
        <v>30</v>
      </c>
      <c r="O27" s="18"/>
      <c r="P27" s="45"/>
      <c r="Q27" s="28"/>
      <c r="R27" s="32"/>
      <c r="S27" s="30"/>
      <c r="T27" s="241"/>
      <c r="U27" s="32"/>
      <c r="V27" s="46"/>
      <c r="W27" s="157"/>
      <c r="X27" s="22"/>
      <c r="Y27" s="22"/>
      <c r="Z27" s="22"/>
    </row>
    <row r="28" spans="1:26" s="206" customFormat="1" ht="13" customHeight="1" x14ac:dyDescent="0.25">
      <c r="A28" s="529"/>
      <c r="B28" s="532"/>
      <c r="C28" s="42"/>
      <c r="D28" s="105" t="s">
        <v>31</v>
      </c>
      <c r="E28" s="42">
        <v>30</v>
      </c>
      <c r="F28" s="105">
        <v>5</v>
      </c>
      <c r="G28" s="42"/>
      <c r="H28" s="42"/>
      <c r="I28" s="42"/>
      <c r="J28" s="42"/>
      <c r="K28" s="56">
        <v>30</v>
      </c>
      <c r="L28" s="33"/>
      <c r="M28" s="33"/>
      <c r="N28" s="236"/>
      <c r="O28" s="33"/>
      <c r="P28" s="51"/>
      <c r="Q28" s="57">
        <v>30</v>
      </c>
      <c r="R28" s="29"/>
      <c r="S28" s="37"/>
      <c r="T28" s="243"/>
      <c r="U28" s="29"/>
      <c r="V28" s="50"/>
      <c r="W28" s="207"/>
      <c r="X28" s="22"/>
      <c r="Y28" s="22"/>
      <c r="Z28" s="22"/>
    </row>
    <row r="29" spans="1:26" s="206" customFormat="1" ht="13" customHeight="1" x14ac:dyDescent="0.25">
      <c r="A29" s="529"/>
      <c r="B29" s="532"/>
      <c r="C29" s="6" t="s">
        <v>31</v>
      </c>
      <c r="D29" s="7"/>
      <c r="E29" s="6">
        <v>30</v>
      </c>
      <c r="F29" s="7">
        <v>5</v>
      </c>
      <c r="G29" s="6"/>
      <c r="H29" s="6"/>
      <c r="I29" s="6"/>
      <c r="J29" s="6"/>
      <c r="K29" s="53">
        <v>30</v>
      </c>
      <c r="L29" s="18"/>
      <c r="M29" s="18"/>
      <c r="N29" s="232"/>
      <c r="O29" s="18"/>
      <c r="P29" s="45"/>
      <c r="Q29" s="28"/>
      <c r="R29" s="32"/>
      <c r="S29" s="30"/>
      <c r="T29" s="231">
        <v>30</v>
      </c>
      <c r="U29" s="32"/>
      <c r="V29" s="46"/>
      <c r="W29" s="157"/>
      <c r="X29" s="22"/>
      <c r="Y29" s="22"/>
      <c r="Z29" s="22"/>
    </row>
    <row r="30" spans="1:26" s="206" customFormat="1" ht="13" customHeight="1" thickBot="1" x14ac:dyDescent="0.3">
      <c r="A30" s="530"/>
      <c r="B30" s="533"/>
      <c r="C30" s="108"/>
      <c r="D30" s="107" t="s">
        <v>31</v>
      </c>
      <c r="E30" s="108">
        <v>30</v>
      </c>
      <c r="F30" s="107">
        <v>6</v>
      </c>
      <c r="G30" s="108"/>
      <c r="H30" s="108"/>
      <c r="I30" s="108"/>
      <c r="J30" s="108"/>
      <c r="K30" s="114">
        <v>30</v>
      </c>
      <c r="L30" s="110"/>
      <c r="M30" s="110"/>
      <c r="N30" s="237"/>
      <c r="O30" s="110"/>
      <c r="P30" s="115"/>
      <c r="Q30" s="116"/>
      <c r="R30" s="112"/>
      <c r="S30" s="111"/>
      <c r="T30" s="242"/>
      <c r="U30" s="112"/>
      <c r="V30" s="113"/>
      <c r="W30" s="156">
        <v>30</v>
      </c>
      <c r="X30" s="22"/>
      <c r="Y30" s="22"/>
      <c r="Z30" s="22"/>
    </row>
    <row r="31" spans="1:26" s="210" customFormat="1" ht="13" customHeight="1" thickBot="1" x14ac:dyDescent="0.3">
      <c r="A31" s="270" t="s">
        <v>170</v>
      </c>
      <c r="B31" s="260" t="s">
        <v>83</v>
      </c>
      <c r="C31" s="125"/>
      <c r="D31" s="118" t="s">
        <v>31</v>
      </c>
      <c r="E31" s="126">
        <v>30</v>
      </c>
      <c r="F31" s="118">
        <v>2</v>
      </c>
      <c r="G31" s="126">
        <v>30</v>
      </c>
      <c r="H31" s="126"/>
      <c r="I31" s="126"/>
      <c r="J31" s="126"/>
      <c r="K31" s="121"/>
      <c r="L31" s="127"/>
      <c r="M31" s="127"/>
      <c r="N31" s="239"/>
      <c r="O31" s="127"/>
      <c r="P31" s="128"/>
      <c r="Q31" s="124"/>
      <c r="R31" s="122"/>
      <c r="S31" s="127"/>
      <c r="T31" s="238"/>
      <c r="U31" s="127">
        <v>30</v>
      </c>
      <c r="V31" s="127"/>
      <c r="W31" s="208"/>
      <c r="X31" s="209"/>
      <c r="Y31" s="209"/>
      <c r="Z31" s="209"/>
    </row>
    <row r="32" spans="1:26" s="210" customFormat="1" ht="13" customHeight="1" x14ac:dyDescent="0.25">
      <c r="A32" s="271" t="s">
        <v>111</v>
      </c>
      <c r="B32" s="261"/>
      <c r="C32" s="164"/>
      <c r="D32" s="165"/>
      <c r="E32" s="164">
        <f>E9+E15+E19+E23+E21+E31</f>
        <v>440</v>
      </c>
      <c r="F32" s="165"/>
      <c r="G32" s="164">
        <f>G9+G15+G19+G23+G31</f>
        <v>260</v>
      </c>
      <c r="H32" s="164"/>
      <c r="I32" s="164">
        <f>I23+I21</f>
        <v>60</v>
      </c>
      <c r="J32" s="164"/>
      <c r="K32" s="166">
        <f>K23</f>
        <v>120</v>
      </c>
      <c r="L32" s="545">
        <f>L9:N9+L15+L23+M23+N23</f>
        <v>220</v>
      </c>
      <c r="M32" s="537"/>
      <c r="N32" s="538"/>
      <c r="O32" s="481">
        <f>O9:Q9+Q23+P21+O31+O15+O19</f>
        <v>130</v>
      </c>
      <c r="P32" s="481"/>
      <c r="Q32" s="546"/>
      <c r="R32" s="545">
        <f>T23</f>
        <v>30</v>
      </c>
      <c r="S32" s="537"/>
      <c r="T32" s="538"/>
      <c r="U32" s="537">
        <f>W23+U31</f>
        <v>60</v>
      </c>
      <c r="V32" s="537"/>
      <c r="W32" s="538"/>
      <c r="X32" s="209"/>
      <c r="Y32" s="209"/>
      <c r="Z32" s="209"/>
    </row>
    <row r="33" spans="1:26" s="210" customFormat="1" ht="13" customHeight="1" x14ac:dyDescent="0.25">
      <c r="A33" s="272" t="s">
        <v>43</v>
      </c>
      <c r="B33" s="262"/>
      <c r="C33" s="167"/>
      <c r="D33" s="168"/>
      <c r="E33" s="169"/>
      <c r="F33" s="168">
        <f>F9+F15+F19+F23+F21+F31</f>
        <v>61</v>
      </c>
      <c r="G33" s="170"/>
      <c r="H33" s="170"/>
      <c r="I33" s="170"/>
      <c r="J33" s="170"/>
      <c r="K33" s="171"/>
      <c r="L33" s="539">
        <f>SUM(F16,F10:F14,F24:F27)</f>
        <v>30</v>
      </c>
      <c r="M33" s="483"/>
      <c r="N33" s="540"/>
      <c r="O33" s="483">
        <f>F17+F20+F18+F28+F22</f>
        <v>18</v>
      </c>
      <c r="P33" s="483"/>
      <c r="Q33" s="484"/>
      <c r="R33" s="539">
        <f>F29</f>
        <v>5</v>
      </c>
      <c r="S33" s="483"/>
      <c r="T33" s="540"/>
      <c r="U33" s="483">
        <f>F30+F31</f>
        <v>8</v>
      </c>
      <c r="V33" s="483"/>
      <c r="W33" s="540"/>
      <c r="X33" s="209"/>
      <c r="Y33" s="209"/>
      <c r="Z33" s="209"/>
    </row>
    <row r="34" spans="1:26" s="1" customFormat="1" ht="13" customHeight="1" thickBot="1" x14ac:dyDescent="0.3">
      <c r="A34" s="269" t="s">
        <v>44</v>
      </c>
      <c r="B34" s="259"/>
      <c r="C34" s="175">
        <v>2</v>
      </c>
      <c r="D34" s="176">
        <v>2</v>
      </c>
      <c r="E34" s="175"/>
      <c r="F34" s="176"/>
      <c r="G34" s="177"/>
      <c r="H34" s="177"/>
      <c r="I34" s="177"/>
      <c r="J34" s="177"/>
      <c r="K34" s="178"/>
      <c r="L34" s="177"/>
      <c r="M34" s="177">
        <v>2</v>
      </c>
      <c r="N34" s="189"/>
      <c r="O34" s="177"/>
      <c r="P34" s="177">
        <v>2</v>
      </c>
      <c r="Q34" s="178"/>
      <c r="R34" s="179"/>
      <c r="S34" s="177"/>
      <c r="T34" s="189"/>
      <c r="U34" s="177"/>
      <c r="V34" s="177"/>
      <c r="W34" s="180"/>
      <c r="X34" s="24"/>
      <c r="Y34" s="24"/>
      <c r="Z34" s="24"/>
    </row>
    <row r="35" spans="1:26" s="10" customFormat="1" ht="16" customHeight="1" x14ac:dyDescent="0.25">
      <c r="A35" s="514" t="s">
        <v>161</v>
      </c>
      <c r="B35" s="515"/>
      <c r="C35" s="518" t="s">
        <v>0</v>
      </c>
      <c r="D35" s="519"/>
      <c r="E35" s="534" t="s">
        <v>12</v>
      </c>
      <c r="F35" s="523" t="s">
        <v>1</v>
      </c>
      <c r="G35" s="437" t="s">
        <v>2</v>
      </c>
      <c r="H35" s="438"/>
      <c r="I35" s="438"/>
      <c r="J35" s="438"/>
      <c r="K35" s="524"/>
      <c r="L35" s="437" t="s">
        <v>208</v>
      </c>
      <c r="M35" s="438"/>
      <c r="N35" s="438"/>
      <c r="O35" s="438"/>
      <c r="P35" s="438"/>
      <c r="Q35" s="438"/>
      <c r="R35" s="437" t="s">
        <v>209</v>
      </c>
      <c r="S35" s="438"/>
      <c r="T35" s="438"/>
      <c r="U35" s="438"/>
      <c r="V35" s="438"/>
      <c r="W35" s="439"/>
      <c r="X35" s="25"/>
      <c r="Y35" s="25"/>
      <c r="Z35" s="25"/>
    </row>
    <row r="36" spans="1:26" ht="11.25" customHeight="1" x14ac:dyDescent="0.2">
      <c r="A36" s="504"/>
      <c r="B36" s="516"/>
      <c r="C36" s="440" t="s">
        <v>149</v>
      </c>
      <c r="D36" s="442" t="s">
        <v>7</v>
      </c>
      <c r="E36" s="535"/>
      <c r="F36" s="501"/>
      <c r="G36" s="444" t="s">
        <v>3</v>
      </c>
      <c r="H36" s="446" t="s">
        <v>4</v>
      </c>
      <c r="I36" s="448" t="s">
        <v>5</v>
      </c>
      <c r="J36" s="446" t="s">
        <v>50</v>
      </c>
      <c r="K36" s="450" t="s">
        <v>6</v>
      </c>
      <c r="L36" s="452" t="s">
        <v>8</v>
      </c>
      <c r="M36" s="452"/>
      <c r="N36" s="453"/>
      <c r="O36" s="452" t="s">
        <v>9</v>
      </c>
      <c r="P36" s="452"/>
      <c r="Q36" s="454"/>
      <c r="R36" s="455" t="s">
        <v>10</v>
      </c>
      <c r="S36" s="452"/>
      <c r="T36" s="453"/>
      <c r="U36" s="452" t="s">
        <v>11</v>
      </c>
      <c r="V36" s="452"/>
      <c r="W36" s="453"/>
    </row>
    <row r="37" spans="1:26" s="43" customFormat="1" ht="11.25" customHeight="1" thickBot="1" x14ac:dyDescent="0.25">
      <c r="A37" s="505"/>
      <c r="B37" s="517"/>
      <c r="C37" s="441"/>
      <c r="D37" s="443"/>
      <c r="E37" s="536"/>
      <c r="F37" s="502"/>
      <c r="G37" s="445"/>
      <c r="H37" s="447"/>
      <c r="I37" s="449"/>
      <c r="J37" s="447"/>
      <c r="K37" s="451"/>
      <c r="L37" s="195" t="s">
        <v>13</v>
      </c>
      <c r="M37" s="324" t="s">
        <v>5</v>
      </c>
      <c r="N37" s="185" t="s">
        <v>6</v>
      </c>
      <c r="O37" s="195" t="s">
        <v>13</v>
      </c>
      <c r="P37" s="183" t="s">
        <v>5</v>
      </c>
      <c r="Q37" s="184" t="s">
        <v>6</v>
      </c>
      <c r="R37" s="195" t="s">
        <v>13</v>
      </c>
      <c r="S37" s="324" t="s">
        <v>5</v>
      </c>
      <c r="T37" s="185" t="s">
        <v>6</v>
      </c>
      <c r="U37" s="195" t="s">
        <v>13</v>
      </c>
      <c r="V37" s="183" t="s">
        <v>5</v>
      </c>
      <c r="W37" s="185" t="s">
        <v>6</v>
      </c>
      <c r="X37" s="21"/>
      <c r="Y37" s="21"/>
      <c r="Z37" s="21"/>
    </row>
    <row r="38" spans="1:26" s="8" customFormat="1" ht="25" customHeight="1" x14ac:dyDescent="0.25">
      <c r="A38" s="274" t="s">
        <v>192</v>
      </c>
      <c r="B38" s="280"/>
      <c r="C38" s="38"/>
      <c r="D38" s="40"/>
      <c r="E38" s="38"/>
      <c r="F38" s="40"/>
      <c r="G38" s="38"/>
      <c r="H38" s="211"/>
      <c r="I38" s="39"/>
      <c r="J38" s="211"/>
      <c r="K38" s="40"/>
      <c r="L38" s="38"/>
      <c r="M38" s="39"/>
      <c r="N38" s="230"/>
      <c r="O38" s="38"/>
      <c r="P38" s="44"/>
      <c r="Q38" s="40"/>
      <c r="R38" s="38"/>
      <c r="S38" s="39"/>
      <c r="T38" s="230"/>
      <c r="U38" s="38"/>
      <c r="V38" s="44"/>
      <c r="W38" s="205"/>
      <c r="X38" s="22"/>
      <c r="Y38" s="22"/>
      <c r="Z38" s="22"/>
    </row>
    <row r="39" spans="1:26" s="8" customFormat="1" ht="13" customHeight="1" x14ac:dyDescent="0.25">
      <c r="A39" s="275" t="s">
        <v>42</v>
      </c>
      <c r="B39" s="265" t="s">
        <v>100</v>
      </c>
      <c r="C39" s="6"/>
      <c r="D39" s="7" t="s">
        <v>14</v>
      </c>
      <c r="E39" s="6">
        <v>30</v>
      </c>
      <c r="F39" s="7">
        <v>4</v>
      </c>
      <c r="G39" s="6">
        <v>30</v>
      </c>
      <c r="H39" s="214"/>
      <c r="I39" s="5"/>
      <c r="J39" s="214"/>
      <c r="K39" s="7"/>
      <c r="L39" s="18"/>
      <c r="M39" s="19"/>
      <c r="N39" s="231"/>
      <c r="O39" s="18">
        <v>30</v>
      </c>
      <c r="P39" s="45"/>
      <c r="Q39" s="28"/>
      <c r="R39" s="18"/>
      <c r="S39" s="19"/>
      <c r="T39" s="231"/>
      <c r="U39" s="18"/>
      <c r="V39" s="45"/>
      <c r="W39" s="157"/>
      <c r="X39" s="22"/>
      <c r="Y39" s="22"/>
      <c r="Z39" s="22"/>
    </row>
    <row r="40" spans="1:26" s="8" customFormat="1" ht="13" customHeight="1" x14ac:dyDescent="0.25">
      <c r="A40" s="275" t="s">
        <v>86</v>
      </c>
      <c r="B40" s="265" t="s">
        <v>101</v>
      </c>
      <c r="C40" s="6"/>
      <c r="D40" s="7" t="s">
        <v>15</v>
      </c>
      <c r="E40" s="6">
        <v>30</v>
      </c>
      <c r="F40" s="7">
        <v>4</v>
      </c>
      <c r="G40" s="6">
        <v>30</v>
      </c>
      <c r="H40" s="214"/>
      <c r="I40" s="5"/>
      <c r="J40" s="214"/>
      <c r="K40" s="7"/>
      <c r="L40" s="18"/>
      <c r="M40" s="19"/>
      <c r="N40" s="231"/>
      <c r="O40" s="18">
        <v>30</v>
      </c>
      <c r="P40" s="45"/>
      <c r="Q40" s="28"/>
      <c r="R40" s="18"/>
      <c r="S40" s="19"/>
      <c r="T40" s="231"/>
      <c r="U40" s="18"/>
      <c r="V40" s="45"/>
      <c r="W40" s="157"/>
      <c r="X40" s="22"/>
      <c r="Y40" s="22"/>
      <c r="Z40" s="22"/>
    </row>
    <row r="41" spans="1:26" s="8" customFormat="1" ht="13" customHeight="1" x14ac:dyDescent="0.25">
      <c r="A41" s="275" t="s">
        <v>65</v>
      </c>
      <c r="B41" s="265" t="s">
        <v>102</v>
      </c>
      <c r="C41" s="6" t="s">
        <v>14</v>
      </c>
      <c r="D41" s="7"/>
      <c r="E41" s="6">
        <v>20</v>
      </c>
      <c r="F41" s="7">
        <v>3</v>
      </c>
      <c r="G41" s="6">
        <v>20</v>
      </c>
      <c r="H41" s="214"/>
      <c r="I41" s="5"/>
      <c r="J41" s="214"/>
      <c r="K41" s="7"/>
      <c r="L41" s="18"/>
      <c r="M41" s="19"/>
      <c r="N41" s="231"/>
      <c r="O41" s="18"/>
      <c r="P41" s="45"/>
      <c r="Q41" s="28"/>
      <c r="R41" s="18">
        <v>20</v>
      </c>
      <c r="S41" s="19"/>
      <c r="T41" s="231"/>
      <c r="U41" s="18"/>
      <c r="V41" s="45"/>
      <c r="W41" s="157"/>
      <c r="X41" s="22"/>
      <c r="Y41" s="22"/>
      <c r="Z41" s="22"/>
    </row>
    <row r="42" spans="1:26" s="8" customFormat="1" ht="13" customHeight="1" x14ac:dyDescent="0.25">
      <c r="A42" s="275" t="s">
        <v>141</v>
      </c>
      <c r="B42" s="265" t="s">
        <v>104</v>
      </c>
      <c r="C42" s="6"/>
      <c r="D42" s="7" t="s">
        <v>15</v>
      </c>
      <c r="E42" s="6">
        <v>30</v>
      </c>
      <c r="F42" s="7">
        <v>4</v>
      </c>
      <c r="G42" s="6">
        <v>30</v>
      </c>
      <c r="H42" s="214"/>
      <c r="I42" s="97"/>
      <c r="J42" s="214"/>
      <c r="K42" s="96"/>
      <c r="L42" s="95"/>
      <c r="M42" s="98"/>
      <c r="N42" s="246"/>
      <c r="O42" s="18">
        <v>30</v>
      </c>
      <c r="P42" s="99"/>
      <c r="Q42" s="100"/>
      <c r="R42" s="95"/>
      <c r="S42" s="98"/>
      <c r="T42" s="231"/>
      <c r="U42" s="18"/>
      <c r="V42" s="45"/>
      <c r="W42" s="157"/>
      <c r="X42" s="22"/>
      <c r="Y42" s="22"/>
      <c r="Z42" s="22"/>
    </row>
    <row r="43" spans="1:26" s="8" customFormat="1" ht="13" customHeight="1" x14ac:dyDescent="0.25">
      <c r="A43" s="275" t="s">
        <v>144</v>
      </c>
      <c r="B43" s="265" t="s">
        <v>103</v>
      </c>
      <c r="C43" s="6" t="s">
        <v>15</v>
      </c>
      <c r="D43" s="7"/>
      <c r="E43" s="6">
        <v>20</v>
      </c>
      <c r="F43" s="7">
        <v>3</v>
      </c>
      <c r="G43" s="6">
        <v>20</v>
      </c>
      <c r="H43" s="214"/>
      <c r="I43" s="5"/>
      <c r="J43" s="214"/>
      <c r="K43" s="7"/>
      <c r="L43" s="18"/>
      <c r="M43" s="19"/>
      <c r="N43" s="231"/>
      <c r="O43" s="18"/>
      <c r="P43" s="45"/>
      <c r="Q43" s="28"/>
      <c r="R43" s="18">
        <v>20</v>
      </c>
      <c r="S43" s="19"/>
      <c r="T43" s="231"/>
      <c r="U43" s="18"/>
      <c r="V43" s="45"/>
      <c r="W43" s="157"/>
      <c r="X43" s="22"/>
      <c r="Y43" s="22"/>
      <c r="Z43" s="22"/>
    </row>
    <row r="44" spans="1:26" s="8" customFormat="1" ht="25" customHeight="1" thickBot="1" x14ac:dyDescent="0.3">
      <c r="A44" s="278" t="s">
        <v>69</v>
      </c>
      <c r="B44" s="267" t="s">
        <v>110</v>
      </c>
      <c r="C44" s="108"/>
      <c r="D44" s="107" t="s">
        <v>15</v>
      </c>
      <c r="E44" s="108">
        <v>20</v>
      </c>
      <c r="F44" s="107">
        <v>3</v>
      </c>
      <c r="G44" s="108">
        <v>20</v>
      </c>
      <c r="H44" s="223"/>
      <c r="I44" s="109"/>
      <c r="J44" s="223"/>
      <c r="K44" s="107"/>
      <c r="L44" s="110"/>
      <c r="M44" s="129"/>
      <c r="N44" s="245"/>
      <c r="O44" s="110"/>
      <c r="P44" s="115"/>
      <c r="Q44" s="116"/>
      <c r="R44" s="110"/>
      <c r="S44" s="129"/>
      <c r="T44" s="245"/>
      <c r="U44" s="110">
        <v>20</v>
      </c>
      <c r="V44" s="115"/>
      <c r="W44" s="158"/>
      <c r="X44" s="22"/>
      <c r="Y44" s="22"/>
      <c r="Z44" s="22"/>
    </row>
    <row r="45" spans="1:26" s="357" customFormat="1" ht="13" customHeight="1" x14ac:dyDescent="0.25">
      <c r="A45" s="282" t="s">
        <v>165</v>
      </c>
      <c r="B45" s="354"/>
      <c r="C45" s="341"/>
      <c r="D45" s="342"/>
      <c r="E45" s="341"/>
      <c r="F45" s="342"/>
      <c r="G45" s="341"/>
      <c r="H45" s="355"/>
      <c r="I45" s="343"/>
      <c r="J45" s="355"/>
      <c r="K45" s="342"/>
      <c r="L45" s="341"/>
      <c r="M45" s="343"/>
      <c r="N45" s="344"/>
      <c r="O45" s="341"/>
      <c r="P45" s="345"/>
      <c r="Q45" s="342"/>
      <c r="R45" s="341"/>
      <c r="S45" s="343"/>
      <c r="T45" s="344"/>
      <c r="U45" s="341"/>
      <c r="V45" s="345"/>
      <c r="W45" s="346"/>
      <c r="X45" s="387"/>
      <c r="Y45" s="22"/>
      <c r="Z45" s="356"/>
    </row>
    <row r="46" spans="1:26" s="8" customFormat="1" ht="13" customHeight="1" x14ac:dyDescent="0.25">
      <c r="A46" s="285" t="s">
        <v>48</v>
      </c>
      <c r="B46" s="328" t="s">
        <v>105</v>
      </c>
      <c r="C46" s="15" t="s">
        <v>15</v>
      </c>
      <c r="D46" s="104"/>
      <c r="E46" s="15">
        <v>30</v>
      </c>
      <c r="F46" s="104">
        <v>4</v>
      </c>
      <c r="G46" s="15"/>
      <c r="H46" s="215"/>
      <c r="I46" s="82">
        <v>30</v>
      </c>
      <c r="J46" s="215"/>
      <c r="K46" s="104"/>
      <c r="L46" s="27"/>
      <c r="M46" s="86"/>
      <c r="N46" s="235"/>
      <c r="O46" s="27"/>
      <c r="P46" s="47"/>
      <c r="Q46" s="81"/>
      <c r="R46" s="27"/>
      <c r="S46" s="86">
        <v>30</v>
      </c>
      <c r="T46" s="235"/>
      <c r="U46" s="27"/>
      <c r="V46" s="47"/>
      <c r="W46" s="159"/>
      <c r="X46" s="22"/>
      <c r="Y46" s="22"/>
      <c r="Z46" s="22"/>
    </row>
    <row r="47" spans="1:26" s="385" customFormat="1" ht="13" customHeight="1" x14ac:dyDescent="0.25">
      <c r="A47" s="287" t="s">
        <v>140</v>
      </c>
      <c r="B47" s="265" t="s">
        <v>106</v>
      </c>
      <c r="C47" s="6" t="s">
        <v>15</v>
      </c>
      <c r="D47" s="7"/>
      <c r="E47" s="6">
        <v>30</v>
      </c>
      <c r="F47" s="7">
        <v>3</v>
      </c>
      <c r="G47" s="6"/>
      <c r="H47" s="214"/>
      <c r="I47" s="5">
        <v>30</v>
      </c>
      <c r="J47" s="214"/>
      <c r="K47" s="7"/>
      <c r="L47" s="18"/>
      <c r="M47" s="19"/>
      <c r="N47" s="231"/>
      <c r="O47" s="18"/>
      <c r="P47" s="45"/>
      <c r="Q47" s="28"/>
      <c r="R47" s="18"/>
      <c r="S47" s="19">
        <v>30</v>
      </c>
      <c r="T47" s="231"/>
      <c r="U47" s="18"/>
      <c r="V47" s="45"/>
      <c r="W47" s="157"/>
      <c r="X47" s="387"/>
      <c r="Y47" s="22"/>
      <c r="Z47" s="384"/>
    </row>
    <row r="48" spans="1:26" s="8" customFormat="1" ht="13" customHeight="1" x14ac:dyDescent="0.25">
      <c r="A48" s="288" t="s">
        <v>68</v>
      </c>
      <c r="B48" s="265" t="s">
        <v>107</v>
      </c>
      <c r="C48" s="6" t="s">
        <v>15</v>
      </c>
      <c r="D48" s="7"/>
      <c r="E48" s="6">
        <v>20</v>
      </c>
      <c r="F48" s="7">
        <v>3</v>
      </c>
      <c r="G48" s="6"/>
      <c r="H48" s="214"/>
      <c r="I48" s="5">
        <v>20</v>
      </c>
      <c r="J48" s="214"/>
      <c r="K48" s="7"/>
      <c r="L48" s="18"/>
      <c r="M48" s="19"/>
      <c r="N48" s="231"/>
      <c r="O48" s="18"/>
      <c r="P48" s="45"/>
      <c r="Q48" s="28"/>
      <c r="R48" s="18"/>
      <c r="S48" s="19">
        <v>20</v>
      </c>
      <c r="T48" s="231"/>
      <c r="U48" s="18"/>
      <c r="V48" s="45"/>
      <c r="W48" s="157"/>
      <c r="X48" s="22"/>
      <c r="Y48" s="22"/>
      <c r="Z48" s="22"/>
    </row>
    <row r="49" spans="1:26" s="8" customFormat="1" ht="13" customHeight="1" x14ac:dyDescent="0.25">
      <c r="A49" s="276" t="s">
        <v>67</v>
      </c>
      <c r="B49" s="265" t="s">
        <v>108</v>
      </c>
      <c r="C49" s="6" t="s">
        <v>15</v>
      </c>
      <c r="D49" s="7"/>
      <c r="E49" s="6">
        <v>30</v>
      </c>
      <c r="F49" s="7">
        <v>3</v>
      </c>
      <c r="G49" s="6"/>
      <c r="H49" s="5"/>
      <c r="I49" s="5">
        <v>30</v>
      </c>
      <c r="J49" s="5"/>
      <c r="K49" s="53"/>
      <c r="L49" s="18"/>
      <c r="M49" s="19"/>
      <c r="N49" s="231"/>
      <c r="O49" s="18"/>
      <c r="P49" s="45"/>
      <c r="Q49" s="28"/>
      <c r="R49" s="18"/>
      <c r="S49" s="19">
        <v>30</v>
      </c>
      <c r="T49" s="231"/>
      <c r="U49" s="18"/>
      <c r="V49" s="45"/>
      <c r="W49" s="157"/>
      <c r="X49" s="22"/>
      <c r="Y49" s="22"/>
      <c r="Z49" s="22"/>
    </row>
    <row r="50" spans="1:26" s="8" customFormat="1" ht="13" customHeight="1" thickBot="1" x14ac:dyDescent="0.3">
      <c r="A50" s="381" t="s">
        <v>49</v>
      </c>
      <c r="B50" s="328" t="s">
        <v>109</v>
      </c>
      <c r="C50" s="15"/>
      <c r="D50" s="104" t="s">
        <v>15</v>
      </c>
      <c r="E50" s="15">
        <v>20</v>
      </c>
      <c r="F50" s="104">
        <v>4</v>
      </c>
      <c r="G50" s="15"/>
      <c r="H50" s="215"/>
      <c r="I50" s="82">
        <v>20</v>
      </c>
      <c r="J50" s="215"/>
      <c r="K50" s="104"/>
      <c r="L50" s="27"/>
      <c r="M50" s="86"/>
      <c r="N50" s="235"/>
      <c r="O50" s="27"/>
      <c r="P50" s="47"/>
      <c r="Q50" s="81"/>
      <c r="R50" s="27"/>
      <c r="S50" s="86"/>
      <c r="T50" s="235"/>
      <c r="U50" s="27"/>
      <c r="V50" s="47">
        <v>20</v>
      </c>
      <c r="W50" s="159"/>
      <c r="X50" s="22"/>
      <c r="Y50" s="22"/>
      <c r="Z50" s="22"/>
    </row>
    <row r="51" spans="1:26" s="383" customFormat="1" ht="13" customHeight="1" x14ac:dyDescent="0.25">
      <c r="A51" s="282" t="s">
        <v>166</v>
      </c>
      <c r="B51" s="354"/>
      <c r="C51" s="341"/>
      <c r="D51" s="342"/>
      <c r="E51" s="341"/>
      <c r="F51" s="342"/>
      <c r="G51" s="341"/>
      <c r="H51" s="355"/>
      <c r="I51" s="343"/>
      <c r="J51" s="355"/>
      <c r="K51" s="342"/>
      <c r="L51" s="341"/>
      <c r="M51" s="343"/>
      <c r="N51" s="344"/>
      <c r="O51" s="341"/>
      <c r="P51" s="345"/>
      <c r="Q51" s="342"/>
      <c r="R51" s="341"/>
      <c r="S51" s="343"/>
      <c r="T51" s="344"/>
      <c r="U51" s="341"/>
      <c r="V51" s="345"/>
      <c r="W51" s="346"/>
      <c r="X51" s="387"/>
      <c r="Y51" s="22"/>
      <c r="Z51" s="382"/>
    </row>
    <row r="52" spans="1:26" s="368" customFormat="1" ht="13" customHeight="1" thickBot="1" x14ac:dyDescent="0.3">
      <c r="A52" s="278" t="s">
        <v>168</v>
      </c>
      <c r="B52" s="267" t="s">
        <v>84</v>
      </c>
      <c r="C52" s="108" t="s">
        <v>31</v>
      </c>
      <c r="D52" s="107"/>
      <c r="E52" s="108">
        <v>60</v>
      </c>
      <c r="F52" s="107">
        <v>6</v>
      </c>
      <c r="G52" s="108"/>
      <c r="H52" s="108"/>
      <c r="I52" s="108"/>
      <c r="J52" s="108">
        <v>60</v>
      </c>
      <c r="K52" s="114"/>
      <c r="L52" s="365"/>
      <c r="M52" s="129"/>
      <c r="N52" s="237"/>
      <c r="O52" s="365"/>
      <c r="P52" s="129"/>
      <c r="Q52" s="366"/>
      <c r="R52" s="367"/>
      <c r="S52" s="129"/>
      <c r="T52" s="237">
        <v>60</v>
      </c>
      <c r="U52" s="365"/>
      <c r="V52" s="129"/>
      <c r="W52" s="152"/>
      <c r="X52" s="209"/>
      <c r="Y52" s="209"/>
    </row>
    <row r="53" spans="1:26" s="8" customFormat="1" ht="25" customHeight="1" x14ac:dyDescent="0.25">
      <c r="A53" s="273" t="s">
        <v>175</v>
      </c>
      <c r="B53" s="263"/>
      <c r="C53" s="186" t="s">
        <v>146</v>
      </c>
      <c r="D53" s="187" t="s">
        <v>148</v>
      </c>
      <c r="E53" s="173">
        <f>SUM(E39:E50)</f>
        <v>280</v>
      </c>
      <c r="F53" s="165"/>
      <c r="G53" s="173">
        <f>SUM(G39:G50)</f>
        <v>150</v>
      </c>
      <c r="H53" s="219"/>
      <c r="I53" s="173">
        <f>SUM(I39:I50)</f>
        <v>130</v>
      </c>
      <c r="J53" s="219"/>
      <c r="K53" s="172"/>
      <c r="L53" s="456"/>
      <c r="M53" s="457"/>
      <c r="N53" s="458"/>
      <c r="O53" s="481">
        <f>O39+O40+O42+P46</f>
        <v>90</v>
      </c>
      <c r="P53" s="481"/>
      <c r="Q53" s="546"/>
      <c r="R53" s="480">
        <f>SUM(R39:T50)</f>
        <v>150</v>
      </c>
      <c r="S53" s="481"/>
      <c r="T53" s="482"/>
      <c r="U53" s="481">
        <f>U44+V50</f>
        <v>40</v>
      </c>
      <c r="V53" s="481"/>
      <c r="W53" s="482"/>
      <c r="X53" s="22"/>
      <c r="Y53" s="22"/>
      <c r="Z53" s="22"/>
    </row>
    <row r="54" spans="1:26" s="373" customFormat="1" ht="13" customHeight="1" x14ac:dyDescent="0.25">
      <c r="A54" s="273" t="s">
        <v>88</v>
      </c>
      <c r="B54" s="371"/>
      <c r="C54" s="173"/>
      <c r="D54" s="165"/>
      <c r="E54" s="173">
        <v>60</v>
      </c>
      <c r="F54" s="165"/>
      <c r="G54" s="173"/>
      <c r="H54" s="173"/>
      <c r="I54" s="173"/>
      <c r="J54" s="173">
        <v>60</v>
      </c>
      <c r="K54" s="165"/>
      <c r="L54" s="480"/>
      <c r="M54" s="481"/>
      <c r="N54" s="482"/>
      <c r="O54" s="483"/>
      <c r="P54" s="483"/>
      <c r="Q54" s="484"/>
      <c r="R54" s="480">
        <v>60</v>
      </c>
      <c r="S54" s="481"/>
      <c r="T54" s="482"/>
      <c r="U54" s="478"/>
      <c r="V54" s="478"/>
      <c r="W54" s="479"/>
      <c r="X54" s="372"/>
      <c r="Y54" s="372"/>
      <c r="Z54" s="372"/>
    </row>
    <row r="55" spans="1:26" s="8" customFormat="1" ht="13" customHeight="1" thickBot="1" x14ac:dyDescent="0.3">
      <c r="A55" s="269" t="s">
        <v>176</v>
      </c>
      <c r="B55" s="259"/>
      <c r="C55" s="188"/>
      <c r="D55" s="174"/>
      <c r="E55" s="175"/>
      <c r="F55" s="176">
        <f>SUM(F39:F52)</f>
        <v>44</v>
      </c>
      <c r="G55" s="188"/>
      <c r="H55" s="220"/>
      <c r="I55" s="188"/>
      <c r="J55" s="220"/>
      <c r="K55" s="174"/>
      <c r="L55" s="459"/>
      <c r="M55" s="460"/>
      <c r="N55" s="461"/>
      <c r="O55" s="526">
        <f>F39+F40+F42</f>
        <v>12</v>
      </c>
      <c r="P55" s="526"/>
      <c r="Q55" s="547"/>
      <c r="R55" s="525">
        <f>SUM(F41,F43,F46:F49,F52)</f>
        <v>25</v>
      </c>
      <c r="S55" s="526"/>
      <c r="T55" s="527"/>
      <c r="U55" s="526">
        <f>F50+F44</f>
        <v>7</v>
      </c>
      <c r="V55" s="526"/>
      <c r="W55" s="527"/>
      <c r="X55" s="22"/>
      <c r="Y55" s="22"/>
      <c r="Z55" s="22"/>
    </row>
    <row r="56" spans="1:26" s="8" customFormat="1" ht="13" customHeight="1" x14ac:dyDescent="0.25">
      <c r="A56" s="514" t="s">
        <v>162</v>
      </c>
      <c r="B56" s="515"/>
      <c r="C56" s="518" t="s">
        <v>0</v>
      </c>
      <c r="D56" s="519"/>
      <c r="E56" s="534" t="s">
        <v>12</v>
      </c>
      <c r="F56" s="523" t="s">
        <v>1</v>
      </c>
      <c r="G56" s="437" t="s">
        <v>2</v>
      </c>
      <c r="H56" s="438"/>
      <c r="I56" s="438"/>
      <c r="J56" s="438"/>
      <c r="K56" s="524"/>
      <c r="L56" s="437" t="s">
        <v>208</v>
      </c>
      <c r="M56" s="438"/>
      <c r="N56" s="438"/>
      <c r="O56" s="438"/>
      <c r="P56" s="438"/>
      <c r="Q56" s="438"/>
      <c r="R56" s="437" t="s">
        <v>209</v>
      </c>
      <c r="S56" s="438"/>
      <c r="T56" s="438"/>
      <c r="U56" s="438"/>
      <c r="V56" s="438"/>
      <c r="W56" s="439"/>
      <c r="X56" s="22"/>
      <c r="Y56" s="22"/>
      <c r="Z56" s="22"/>
    </row>
    <row r="57" spans="1:26" s="8" customFormat="1" ht="13" customHeight="1" x14ac:dyDescent="0.25">
      <c r="A57" s="504"/>
      <c r="B57" s="516"/>
      <c r="C57" s="440" t="s">
        <v>149</v>
      </c>
      <c r="D57" s="442" t="s">
        <v>7</v>
      </c>
      <c r="E57" s="535"/>
      <c r="F57" s="501"/>
      <c r="G57" s="444" t="s">
        <v>3</v>
      </c>
      <c r="H57" s="446" t="s">
        <v>4</v>
      </c>
      <c r="I57" s="448" t="s">
        <v>5</v>
      </c>
      <c r="J57" s="446" t="s">
        <v>50</v>
      </c>
      <c r="K57" s="450" t="s">
        <v>6</v>
      </c>
      <c r="L57" s="452" t="s">
        <v>8</v>
      </c>
      <c r="M57" s="452"/>
      <c r="N57" s="453"/>
      <c r="O57" s="452" t="s">
        <v>9</v>
      </c>
      <c r="P57" s="452"/>
      <c r="Q57" s="454"/>
      <c r="R57" s="455" t="s">
        <v>10</v>
      </c>
      <c r="S57" s="452"/>
      <c r="T57" s="453"/>
      <c r="U57" s="452" t="s">
        <v>11</v>
      </c>
      <c r="V57" s="452"/>
      <c r="W57" s="453"/>
      <c r="X57" s="22"/>
      <c r="Y57" s="22"/>
      <c r="Z57" s="22"/>
    </row>
    <row r="58" spans="1:26" s="8" customFormat="1" ht="13" customHeight="1" thickBot="1" x14ac:dyDescent="0.3">
      <c r="A58" s="505"/>
      <c r="B58" s="517"/>
      <c r="C58" s="441"/>
      <c r="D58" s="443"/>
      <c r="E58" s="536"/>
      <c r="F58" s="502"/>
      <c r="G58" s="445"/>
      <c r="H58" s="447"/>
      <c r="I58" s="449"/>
      <c r="J58" s="447"/>
      <c r="K58" s="451"/>
      <c r="L58" s="181" t="s">
        <v>13</v>
      </c>
      <c r="M58" s="182" t="s">
        <v>5</v>
      </c>
      <c r="N58" s="185" t="s">
        <v>6</v>
      </c>
      <c r="O58" s="195" t="s">
        <v>13</v>
      </c>
      <c r="P58" s="183" t="s">
        <v>5</v>
      </c>
      <c r="Q58" s="184" t="s">
        <v>6</v>
      </c>
      <c r="R58" s="181" t="s">
        <v>13</v>
      </c>
      <c r="S58" s="182" t="s">
        <v>5</v>
      </c>
      <c r="T58" s="185" t="s">
        <v>6</v>
      </c>
      <c r="U58" s="195" t="s">
        <v>13</v>
      </c>
      <c r="V58" s="183" t="s">
        <v>5</v>
      </c>
      <c r="W58" s="185" t="s">
        <v>6</v>
      </c>
      <c r="X58" s="22"/>
      <c r="Y58" s="22"/>
      <c r="Z58" s="22"/>
    </row>
    <row r="59" spans="1:26" s="8" customFormat="1" ht="23.5" customHeight="1" x14ac:dyDescent="0.25">
      <c r="A59" s="282" t="s">
        <v>163</v>
      </c>
      <c r="B59" s="280"/>
      <c r="C59" s="38"/>
      <c r="D59" s="40"/>
      <c r="E59" s="38"/>
      <c r="F59" s="40"/>
      <c r="G59" s="38"/>
      <c r="H59" s="211"/>
      <c r="I59" s="39"/>
      <c r="J59" s="211"/>
      <c r="K59" s="40"/>
      <c r="L59" s="38"/>
      <c r="M59" s="39"/>
      <c r="N59" s="230"/>
      <c r="O59" s="38"/>
      <c r="P59" s="44"/>
      <c r="Q59" s="40"/>
      <c r="R59" s="38"/>
      <c r="S59" s="39"/>
      <c r="T59" s="230"/>
      <c r="U59" s="38"/>
      <c r="V59" s="44"/>
      <c r="W59" s="212"/>
      <c r="X59" s="22"/>
      <c r="Y59" s="22"/>
      <c r="Z59" s="22"/>
    </row>
    <row r="60" spans="1:26" s="8" customFormat="1" ht="13" customHeight="1" x14ac:dyDescent="0.25">
      <c r="A60" s="283" t="s">
        <v>32</v>
      </c>
      <c r="B60" s="264" t="s">
        <v>89</v>
      </c>
      <c r="C60" s="34"/>
      <c r="D60" s="41" t="s">
        <v>14</v>
      </c>
      <c r="E60" s="34">
        <v>30</v>
      </c>
      <c r="F60" s="41">
        <v>4</v>
      </c>
      <c r="G60" s="34">
        <v>30</v>
      </c>
      <c r="H60" s="211"/>
      <c r="I60" s="39"/>
      <c r="J60" s="211"/>
      <c r="K60" s="40"/>
      <c r="L60" s="38"/>
      <c r="M60" s="39"/>
      <c r="N60" s="230"/>
      <c r="O60" s="34">
        <v>30</v>
      </c>
      <c r="P60" s="44"/>
      <c r="Q60" s="52"/>
      <c r="R60" s="34"/>
      <c r="S60" s="39"/>
      <c r="T60" s="230"/>
      <c r="U60" s="38"/>
      <c r="V60" s="44"/>
      <c r="W60" s="213"/>
      <c r="X60" s="22"/>
      <c r="Y60" s="22"/>
      <c r="Z60" s="22"/>
    </row>
    <row r="61" spans="1:26" s="8" customFormat="1" ht="13" customHeight="1" x14ac:dyDescent="0.25">
      <c r="A61" s="284" t="s">
        <v>33</v>
      </c>
      <c r="B61" s="281" t="s">
        <v>90</v>
      </c>
      <c r="C61" s="36" t="s">
        <v>15</v>
      </c>
      <c r="D61" s="35"/>
      <c r="E61" s="36">
        <v>30</v>
      </c>
      <c r="F61" s="35">
        <v>3</v>
      </c>
      <c r="G61" s="18">
        <v>30</v>
      </c>
      <c r="H61" s="9"/>
      <c r="I61" s="19"/>
      <c r="J61" s="9"/>
      <c r="K61" s="28"/>
      <c r="L61" s="11"/>
      <c r="M61" s="19"/>
      <c r="N61" s="231"/>
      <c r="O61" s="32"/>
      <c r="P61" s="46"/>
      <c r="Q61" s="31"/>
      <c r="R61" s="18">
        <v>30</v>
      </c>
      <c r="S61" s="19"/>
      <c r="T61" s="241"/>
      <c r="U61" s="18"/>
      <c r="V61" s="46"/>
      <c r="W61" s="157"/>
      <c r="X61" s="22"/>
      <c r="Y61" s="22"/>
      <c r="Z61" s="22"/>
    </row>
    <row r="62" spans="1:26" s="222" customFormat="1" ht="13" customHeight="1" x14ac:dyDescent="0.25">
      <c r="A62" s="275" t="s">
        <v>34</v>
      </c>
      <c r="B62" s="265" t="s">
        <v>91</v>
      </c>
      <c r="C62" s="6"/>
      <c r="D62" s="7" t="s">
        <v>15</v>
      </c>
      <c r="E62" s="6">
        <v>30</v>
      </c>
      <c r="F62" s="7">
        <v>4</v>
      </c>
      <c r="G62" s="6">
        <v>30</v>
      </c>
      <c r="H62" s="214"/>
      <c r="I62" s="5"/>
      <c r="J62" s="214"/>
      <c r="K62" s="7"/>
      <c r="L62" s="18"/>
      <c r="M62" s="19"/>
      <c r="N62" s="231"/>
      <c r="O62" s="18">
        <v>30</v>
      </c>
      <c r="P62" s="45"/>
      <c r="Q62" s="28"/>
      <c r="R62" s="18"/>
      <c r="S62" s="19"/>
      <c r="T62" s="241"/>
      <c r="U62" s="18"/>
      <c r="V62" s="46"/>
      <c r="W62" s="157"/>
      <c r="X62" s="221"/>
      <c r="Y62" s="221"/>
      <c r="Z62" s="221"/>
    </row>
    <row r="63" spans="1:26" s="222" customFormat="1" ht="13" customHeight="1" x14ac:dyDescent="0.25">
      <c r="A63" s="275" t="s">
        <v>47</v>
      </c>
      <c r="B63" s="265" t="s">
        <v>92</v>
      </c>
      <c r="C63" s="6"/>
      <c r="D63" s="7" t="s">
        <v>15</v>
      </c>
      <c r="E63" s="6">
        <v>30</v>
      </c>
      <c r="F63" s="7">
        <v>4</v>
      </c>
      <c r="G63" s="6"/>
      <c r="H63" s="388">
        <v>30</v>
      </c>
      <c r="I63" s="5"/>
      <c r="J63" s="214"/>
      <c r="K63" s="7"/>
      <c r="L63" s="18"/>
      <c r="M63" s="19"/>
      <c r="N63" s="231"/>
      <c r="O63" s="18">
        <v>30</v>
      </c>
      <c r="P63" s="45"/>
      <c r="Q63" s="28"/>
      <c r="R63" s="18"/>
      <c r="S63" s="19"/>
      <c r="T63" s="231"/>
      <c r="U63" s="18"/>
      <c r="V63" s="45"/>
      <c r="W63" s="157"/>
      <c r="X63" s="221"/>
      <c r="Y63" s="221"/>
      <c r="Z63" s="221"/>
    </row>
    <row r="64" spans="1:26" s="222" customFormat="1" ht="13" customHeight="1" x14ac:dyDescent="0.25">
      <c r="A64" s="275" t="s">
        <v>35</v>
      </c>
      <c r="B64" s="265" t="s">
        <v>93</v>
      </c>
      <c r="C64" s="6" t="s">
        <v>15</v>
      </c>
      <c r="D64" s="7"/>
      <c r="E64" s="6">
        <v>30</v>
      </c>
      <c r="F64" s="7">
        <v>4</v>
      </c>
      <c r="G64" s="6"/>
      <c r="H64" s="214"/>
      <c r="I64" s="5">
        <v>30</v>
      </c>
      <c r="J64" s="214"/>
      <c r="K64" s="7"/>
      <c r="L64" s="18"/>
      <c r="M64" s="19"/>
      <c r="N64" s="231"/>
      <c r="O64" s="18"/>
      <c r="P64" s="45"/>
      <c r="Q64" s="28"/>
      <c r="R64" s="18"/>
      <c r="S64" s="19">
        <v>30</v>
      </c>
      <c r="T64" s="231"/>
      <c r="U64" s="18"/>
      <c r="V64" s="45"/>
      <c r="W64" s="157"/>
      <c r="X64" s="221"/>
      <c r="Y64" s="221"/>
      <c r="Z64" s="221"/>
    </row>
    <row r="65" spans="1:26" s="222" customFormat="1" ht="13" customHeight="1" x14ac:dyDescent="0.25">
      <c r="A65" s="277" t="s">
        <v>36</v>
      </c>
      <c r="B65" s="266" t="s">
        <v>94</v>
      </c>
      <c r="C65" s="15" t="s">
        <v>15</v>
      </c>
      <c r="D65" s="104"/>
      <c r="E65" s="15">
        <v>30</v>
      </c>
      <c r="F65" s="104">
        <v>3</v>
      </c>
      <c r="G65" s="15"/>
      <c r="H65" s="215"/>
      <c r="I65" s="82">
        <v>30</v>
      </c>
      <c r="J65" s="215"/>
      <c r="K65" s="104"/>
      <c r="L65" s="27"/>
      <c r="M65" s="86"/>
      <c r="N65" s="235"/>
      <c r="O65" s="27"/>
      <c r="P65" s="47"/>
      <c r="Q65" s="28"/>
      <c r="R65" s="27"/>
      <c r="S65" s="86">
        <v>30</v>
      </c>
      <c r="T65" s="235"/>
      <c r="U65" s="27"/>
      <c r="V65" s="47"/>
      <c r="W65" s="157"/>
      <c r="X65" s="221"/>
      <c r="Y65" s="221"/>
      <c r="Z65" s="221"/>
    </row>
    <row r="66" spans="1:26" s="222" customFormat="1" ht="13" customHeight="1" x14ac:dyDescent="0.25">
      <c r="A66" s="275" t="s">
        <v>37</v>
      </c>
      <c r="B66" s="265" t="s">
        <v>95</v>
      </c>
      <c r="C66" s="6" t="s">
        <v>14</v>
      </c>
      <c r="D66" s="7"/>
      <c r="E66" s="6">
        <v>20</v>
      </c>
      <c r="F66" s="7">
        <v>3</v>
      </c>
      <c r="G66" s="6">
        <v>20</v>
      </c>
      <c r="H66" s="216"/>
      <c r="I66" s="6"/>
      <c r="J66" s="216"/>
      <c r="K66" s="7"/>
      <c r="L66" s="18"/>
      <c r="M66" s="18"/>
      <c r="N66" s="232"/>
      <c r="O66" s="18"/>
      <c r="P66" s="45"/>
      <c r="Q66" s="28"/>
      <c r="R66" s="18">
        <v>20</v>
      </c>
      <c r="S66" s="18"/>
      <c r="T66" s="232"/>
      <c r="U66" s="18"/>
      <c r="V66" s="45"/>
      <c r="W66" s="157"/>
      <c r="X66" s="221"/>
      <c r="Y66" s="221"/>
      <c r="Z66" s="221"/>
    </row>
    <row r="67" spans="1:26" s="222" customFormat="1" ht="13" customHeight="1" thickBot="1" x14ac:dyDescent="0.3">
      <c r="A67" s="285" t="s">
        <v>143</v>
      </c>
      <c r="B67" s="266" t="s">
        <v>96</v>
      </c>
      <c r="C67" s="42" t="s">
        <v>15</v>
      </c>
      <c r="D67" s="105"/>
      <c r="E67" s="42">
        <v>20</v>
      </c>
      <c r="F67" s="105">
        <v>3</v>
      </c>
      <c r="G67" s="42"/>
      <c r="H67" s="217"/>
      <c r="I67" s="42">
        <v>20</v>
      </c>
      <c r="J67" s="217"/>
      <c r="K67" s="105"/>
      <c r="L67" s="33"/>
      <c r="M67" s="33"/>
      <c r="N67" s="236"/>
      <c r="O67" s="33"/>
      <c r="P67" s="51"/>
      <c r="Q67" s="81"/>
      <c r="R67" s="33"/>
      <c r="S67" s="33">
        <v>20</v>
      </c>
      <c r="T67" s="236"/>
      <c r="U67" s="33"/>
      <c r="V67" s="51"/>
      <c r="W67" s="159"/>
      <c r="X67" s="221"/>
      <c r="Y67" s="221"/>
      <c r="Z67" s="221"/>
    </row>
    <row r="68" spans="1:26" s="357" customFormat="1" ht="22.5" customHeight="1" x14ac:dyDescent="0.25">
      <c r="A68" s="282" t="s">
        <v>164</v>
      </c>
      <c r="B68" s="354"/>
      <c r="C68" s="341"/>
      <c r="D68" s="342"/>
      <c r="E68" s="341"/>
      <c r="F68" s="342"/>
      <c r="G68" s="341"/>
      <c r="H68" s="355"/>
      <c r="I68" s="343"/>
      <c r="J68" s="355"/>
      <c r="K68" s="342"/>
      <c r="L68" s="341"/>
      <c r="M68" s="343"/>
      <c r="N68" s="344"/>
      <c r="O68" s="341"/>
      <c r="P68" s="345"/>
      <c r="Q68" s="342"/>
      <c r="R68" s="341"/>
      <c r="S68" s="343"/>
      <c r="T68" s="344"/>
      <c r="U68" s="341"/>
      <c r="V68" s="345"/>
      <c r="W68" s="386"/>
      <c r="X68" s="387"/>
      <c r="Y68" s="22"/>
      <c r="Z68" s="356"/>
    </row>
    <row r="69" spans="1:26" s="222" customFormat="1" ht="13" customHeight="1" x14ac:dyDescent="0.25">
      <c r="A69" s="277" t="s">
        <v>38</v>
      </c>
      <c r="B69" s="266" t="s">
        <v>97</v>
      </c>
      <c r="C69" s="15" t="s">
        <v>15</v>
      </c>
      <c r="D69" s="104"/>
      <c r="E69" s="15">
        <v>20</v>
      </c>
      <c r="F69" s="104">
        <v>3</v>
      </c>
      <c r="G69" s="15"/>
      <c r="H69" s="218"/>
      <c r="I69" s="15">
        <v>20</v>
      </c>
      <c r="J69" s="218"/>
      <c r="K69" s="104"/>
      <c r="L69" s="27"/>
      <c r="M69" s="27"/>
      <c r="N69" s="244"/>
      <c r="O69" s="27"/>
      <c r="P69" s="47"/>
      <c r="Q69" s="81"/>
      <c r="R69" s="27"/>
      <c r="S69" s="27">
        <v>20</v>
      </c>
      <c r="T69" s="244"/>
      <c r="U69" s="27"/>
      <c r="V69" s="47"/>
      <c r="W69" s="159"/>
      <c r="X69" s="221"/>
      <c r="Y69" s="221"/>
      <c r="Z69" s="221"/>
    </row>
    <row r="70" spans="1:26" s="222" customFormat="1" ht="13" customHeight="1" x14ac:dyDescent="0.25">
      <c r="A70" s="277" t="s">
        <v>70</v>
      </c>
      <c r="B70" s="266" t="s">
        <v>98</v>
      </c>
      <c r="C70" s="15"/>
      <c r="D70" s="104" t="s">
        <v>15</v>
      </c>
      <c r="E70" s="15">
        <v>20</v>
      </c>
      <c r="F70" s="104">
        <v>4</v>
      </c>
      <c r="G70" s="15"/>
      <c r="H70" s="218"/>
      <c r="I70" s="15">
        <v>20</v>
      </c>
      <c r="J70" s="218"/>
      <c r="K70" s="104"/>
      <c r="L70" s="27"/>
      <c r="M70" s="27"/>
      <c r="N70" s="244"/>
      <c r="O70" s="27"/>
      <c r="P70" s="47"/>
      <c r="Q70" s="81"/>
      <c r="R70" s="27"/>
      <c r="S70" s="27"/>
      <c r="T70" s="244"/>
      <c r="U70" s="27"/>
      <c r="V70" s="47">
        <v>20</v>
      </c>
      <c r="W70" s="159"/>
      <c r="X70" s="221"/>
      <c r="Y70" s="221"/>
      <c r="Z70" s="221"/>
    </row>
    <row r="71" spans="1:26" s="20" customFormat="1" ht="18" customHeight="1" thickBot="1" x14ac:dyDescent="0.3">
      <c r="A71" s="286" t="s">
        <v>71</v>
      </c>
      <c r="B71" s="267" t="s">
        <v>99</v>
      </c>
      <c r="C71" s="108"/>
      <c r="D71" s="107" t="s">
        <v>15</v>
      </c>
      <c r="E71" s="108">
        <v>20</v>
      </c>
      <c r="F71" s="107">
        <v>3</v>
      </c>
      <c r="G71" s="108">
        <v>20</v>
      </c>
      <c r="H71" s="109"/>
      <c r="I71" s="109"/>
      <c r="J71" s="109"/>
      <c r="K71" s="114"/>
      <c r="L71" s="110"/>
      <c r="M71" s="129"/>
      <c r="N71" s="245"/>
      <c r="O71" s="110"/>
      <c r="P71" s="115"/>
      <c r="Q71" s="116"/>
      <c r="R71" s="110"/>
      <c r="S71" s="129"/>
      <c r="T71" s="245"/>
      <c r="U71" s="110">
        <v>20</v>
      </c>
      <c r="V71" s="115"/>
      <c r="W71" s="158"/>
      <c r="X71" s="26"/>
      <c r="Y71" s="26"/>
      <c r="Z71" s="26"/>
    </row>
    <row r="72" spans="1:26" s="8" customFormat="1" ht="13" customHeight="1" x14ac:dyDescent="0.25">
      <c r="A72" s="369" t="s">
        <v>167</v>
      </c>
      <c r="B72" s="358"/>
      <c r="C72" s="359"/>
      <c r="D72" s="360"/>
      <c r="E72" s="359"/>
      <c r="F72" s="360"/>
      <c r="G72" s="359"/>
      <c r="H72" s="361"/>
      <c r="I72" s="362"/>
      <c r="J72" s="361"/>
      <c r="K72" s="360"/>
      <c r="L72" s="359"/>
      <c r="M72" s="362"/>
      <c r="N72" s="363"/>
      <c r="O72" s="359"/>
      <c r="P72" s="364"/>
      <c r="Q72" s="360"/>
      <c r="R72" s="359"/>
      <c r="S72" s="362"/>
      <c r="T72" s="363"/>
      <c r="U72" s="359"/>
      <c r="V72" s="364"/>
      <c r="W72" s="370"/>
      <c r="X72" s="387"/>
      <c r="Y72" s="22"/>
      <c r="Z72" s="22"/>
    </row>
    <row r="73" spans="1:26" s="368" customFormat="1" ht="13" customHeight="1" thickBot="1" x14ac:dyDescent="0.3">
      <c r="A73" s="278" t="s">
        <v>168</v>
      </c>
      <c r="B73" s="267" t="s">
        <v>84</v>
      </c>
      <c r="C73" s="108" t="s">
        <v>31</v>
      </c>
      <c r="D73" s="107"/>
      <c r="E73" s="108">
        <v>60</v>
      </c>
      <c r="F73" s="107">
        <v>6</v>
      </c>
      <c r="G73" s="108"/>
      <c r="H73" s="108"/>
      <c r="I73" s="108"/>
      <c r="J73" s="108">
        <v>60</v>
      </c>
      <c r="K73" s="114"/>
      <c r="L73" s="365"/>
      <c r="M73" s="129"/>
      <c r="N73" s="237"/>
      <c r="O73" s="365"/>
      <c r="P73" s="129"/>
      <c r="Q73" s="366"/>
      <c r="R73" s="367"/>
      <c r="S73" s="129"/>
      <c r="T73" s="237">
        <v>60</v>
      </c>
      <c r="U73" s="365"/>
      <c r="V73" s="129"/>
      <c r="W73" s="252"/>
      <c r="X73" s="209"/>
      <c r="Y73" s="209"/>
    </row>
    <row r="74" spans="1:26" s="20" customFormat="1" ht="11.25" customHeight="1" x14ac:dyDescent="0.25">
      <c r="A74" s="273" t="s">
        <v>175</v>
      </c>
      <c r="B74" s="263"/>
      <c r="C74" s="186" t="s">
        <v>146</v>
      </c>
      <c r="D74" s="187" t="s">
        <v>148</v>
      </c>
      <c r="E74" s="173">
        <f>SUM(E60:E71)</f>
        <v>280</v>
      </c>
      <c r="F74" s="165"/>
      <c r="G74" s="173">
        <f>SUM(G60:G71)</f>
        <v>130</v>
      </c>
      <c r="H74" s="190">
        <v>30</v>
      </c>
      <c r="I74" s="173">
        <f>SUM(I60:I70)</f>
        <v>120</v>
      </c>
      <c r="J74" s="219"/>
      <c r="K74" s="165"/>
      <c r="L74" s="485"/>
      <c r="M74" s="486"/>
      <c r="N74" s="487"/>
      <c r="O74" s="481">
        <f>O60+O62+O63</f>
        <v>90</v>
      </c>
      <c r="P74" s="481"/>
      <c r="Q74" s="546"/>
      <c r="R74" s="480">
        <f>SUM(R60:T71)</f>
        <v>150</v>
      </c>
      <c r="S74" s="481"/>
      <c r="T74" s="482"/>
      <c r="U74" s="481">
        <f>+U71+V70</f>
        <v>40</v>
      </c>
      <c r="V74" s="481"/>
      <c r="W74" s="482"/>
      <c r="X74" s="26"/>
      <c r="Y74" s="26"/>
      <c r="Z74" s="26"/>
    </row>
    <row r="75" spans="1:26" s="373" customFormat="1" ht="13" customHeight="1" x14ac:dyDescent="0.25">
      <c r="A75" s="273" t="s">
        <v>88</v>
      </c>
      <c r="B75" s="371"/>
      <c r="C75" s="173"/>
      <c r="D75" s="165"/>
      <c r="E75" s="173">
        <v>60</v>
      </c>
      <c r="F75" s="165"/>
      <c r="G75" s="173"/>
      <c r="H75" s="173"/>
      <c r="I75" s="173"/>
      <c r="J75" s="173">
        <v>60</v>
      </c>
      <c r="K75" s="165"/>
      <c r="L75" s="480"/>
      <c r="M75" s="481"/>
      <c r="N75" s="482"/>
      <c r="O75" s="483"/>
      <c r="P75" s="483"/>
      <c r="Q75" s="484"/>
      <c r="R75" s="480">
        <v>60</v>
      </c>
      <c r="S75" s="481"/>
      <c r="T75" s="482"/>
      <c r="U75" s="478"/>
      <c r="V75" s="478"/>
      <c r="W75" s="479"/>
      <c r="X75" s="372"/>
      <c r="Y75" s="372"/>
      <c r="Z75" s="372"/>
    </row>
    <row r="76" spans="1:26" s="20" customFormat="1" ht="11.25" customHeight="1" thickBot="1" x14ac:dyDescent="0.3">
      <c r="A76" s="269" t="s">
        <v>176</v>
      </c>
      <c r="B76" s="259"/>
      <c r="C76" s="188"/>
      <c r="D76" s="174"/>
      <c r="E76" s="188"/>
      <c r="F76" s="176">
        <f>SUM(F60:F73)</f>
        <v>44</v>
      </c>
      <c r="G76" s="188"/>
      <c r="H76" s="220"/>
      <c r="I76" s="188"/>
      <c r="J76" s="220"/>
      <c r="K76" s="174"/>
      <c r="L76" s="459"/>
      <c r="M76" s="460"/>
      <c r="N76" s="461"/>
      <c r="O76" s="526">
        <f>F60+F62+F63</f>
        <v>12</v>
      </c>
      <c r="P76" s="526"/>
      <c r="Q76" s="547"/>
      <c r="R76" s="525">
        <f>SUM(F61,F64:F69,F73)</f>
        <v>25</v>
      </c>
      <c r="S76" s="526"/>
      <c r="T76" s="527"/>
      <c r="U76" s="526">
        <f>F70+F71</f>
        <v>7</v>
      </c>
      <c r="V76" s="526"/>
      <c r="W76" s="527"/>
      <c r="X76" s="26"/>
      <c r="Y76" s="26"/>
      <c r="Z76" s="26"/>
    </row>
    <row r="77" spans="1:26" s="222" customFormat="1" ht="13" customHeight="1" x14ac:dyDescent="0.25">
      <c r="A77" s="514" t="s">
        <v>115</v>
      </c>
      <c r="B77" s="515"/>
      <c r="C77" s="518" t="s">
        <v>0</v>
      </c>
      <c r="D77" s="519"/>
      <c r="E77" s="520" t="s">
        <v>12</v>
      </c>
      <c r="F77" s="523" t="s">
        <v>1</v>
      </c>
      <c r="G77" s="437" t="s">
        <v>2</v>
      </c>
      <c r="H77" s="438"/>
      <c r="I77" s="438"/>
      <c r="J77" s="438"/>
      <c r="K77" s="524"/>
      <c r="L77" s="437" t="s">
        <v>208</v>
      </c>
      <c r="M77" s="438"/>
      <c r="N77" s="438"/>
      <c r="O77" s="438"/>
      <c r="P77" s="438"/>
      <c r="Q77" s="438"/>
      <c r="R77" s="437" t="s">
        <v>209</v>
      </c>
      <c r="S77" s="438"/>
      <c r="T77" s="438"/>
      <c r="U77" s="438"/>
      <c r="V77" s="438"/>
      <c r="W77" s="439"/>
      <c r="X77" s="221"/>
      <c r="Y77" s="221"/>
      <c r="Z77" s="221"/>
    </row>
    <row r="78" spans="1:26" s="222" customFormat="1" ht="13" customHeight="1" x14ac:dyDescent="0.25">
      <c r="A78" s="504"/>
      <c r="B78" s="516"/>
      <c r="C78" s="440" t="s">
        <v>149</v>
      </c>
      <c r="D78" s="442" t="s">
        <v>7</v>
      </c>
      <c r="E78" s="521"/>
      <c r="F78" s="501"/>
      <c r="G78" s="444" t="s">
        <v>3</v>
      </c>
      <c r="H78" s="446" t="s">
        <v>4</v>
      </c>
      <c r="I78" s="448" t="s">
        <v>5</v>
      </c>
      <c r="J78" s="446" t="s">
        <v>50</v>
      </c>
      <c r="K78" s="450" t="s">
        <v>6</v>
      </c>
      <c r="L78" s="452" t="s">
        <v>8</v>
      </c>
      <c r="M78" s="452"/>
      <c r="N78" s="453"/>
      <c r="O78" s="452" t="s">
        <v>9</v>
      </c>
      <c r="P78" s="452"/>
      <c r="Q78" s="454"/>
      <c r="R78" s="455" t="s">
        <v>10</v>
      </c>
      <c r="S78" s="452"/>
      <c r="T78" s="453"/>
      <c r="U78" s="452" t="s">
        <v>11</v>
      </c>
      <c r="V78" s="452"/>
      <c r="W78" s="453"/>
      <c r="X78" s="221"/>
      <c r="Y78" s="221"/>
      <c r="Z78" s="221"/>
    </row>
    <row r="79" spans="1:26" s="222" customFormat="1" ht="13" customHeight="1" thickBot="1" x14ac:dyDescent="0.3">
      <c r="A79" s="505"/>
      <c r="B79" s="517"/>
      <c r="C79" s="441"/>
      <c r="D79" s="443"/>
      <c r="E79" s="522"/>
      <c r="F79" s="502"/>
      <c r="G79" s="445"/>
      <c r="H79" s="447"/>
      <c r="I79" s="449"/>
      <c r="J79" s="447"/>
      <c r="K79" s="451"/>
      <c r="L79" s="181" t="s">
        <v>13</v>
      </c>
      <c r="M79" s="182" t="s">
        <v>5</v>
      </c>
      <c r="N79" s="185" t="s">
        <v>6</v>
      </c>
      <c r="O79" s="195" t="s">
        <v>13</v>
      </c>
      <c r="P79" s="183" t="s">
        <v>5</v>
      </c>
      <c r="Q79" s="184" t="s">
        <v>6</v>
      </c>
      <c r="R79" s="181" t="s">
        <v>13</v>
      </c>
      <c r="S79" s="182" t="s">
        <v>5</v>
      </c>
      <c r="T79" s="185" t="s">
        <v>6</v>
      </c>
      <c r="U79" s="195" t="s">
        <v>13</v>
      </c>
      <c r="V79" s="183" t="s">
        <v>5</v>
      </c>
      <c r="W79" s="185" t="s">
        <v>6</v>
      </c>
      <c r="X79" s="221"/>
      <c r="Y79" s="221"/>
      <c r="Z79" s="221"/>
    </row>
    <row r="80" spans="1:26" s="222" customFormat="1" ht="13" customHeight="1" x14ac:dyDescent="0.25">
      <c r="A80" s="299" t="s">
        <v>171</v>
      </c>
      <c r="B80" s="289"/>
      <c r="C80" s="60"/>
      <c r="D80" s="63"/>
      <c r="E80" s="62"/>
      <c r="F80" s="63"/>
      <c r="G80" s="62"/>
      <c r="H80" s="62"/>
      <c r="I80" s="62"/>
      <c r="J80" s="62"/>
      <c r="K80" s="63"/>
      <c r="L80" s="62"/>
      <c r="M80" s="62"/>
      <c r="N80" s="247"/>
      <c r="O80" s="62"/>
      <c r="P80" s="70"/>
      <c r="Q80" s="63"/>
      <c r="R80" s="62"/>
      <c r="S80" s="62"/>
      <c r="T80" s="247"/>
      <c r="U80" s="62"/>
      <c r="V80" s="70"/>
      <c r="W80" s="153"/>
      <c r="X80" s="221"/>
      <c r="Y80" s="221"/>
      <c r="Z80" s="221"/>
    </row>
    <row r="81" spans="1:26" s="222" customFormat="1" ht="13" customHeight="1" x14ac:dyDescent="0.25">
      <c r="A81" s="275" t="s">
        <v>138</v>
      </c>
      <c r="B81" s="290" t="s">
        <v>116</v>
      </c>
      <c r="C81" s="58"/>
      <c r="D81" s="59" t="s">
        <v>15</v>
      </c>
      <c r="E81" s="58">
        <v>20</v>
      </c>
      <c r="F81" s="59">
        <v>3</v>
      </c>
      <c r="G81" s="58"/>
      <c r="H81" s="58"/>
      <c r="I81" s="58">
        <v>20</v>
      </c>
      <c r="J81" s="58"/>
      <c r="K81" s="59"/>
      <c r="L81" s="72"/>
      <c r="M81" s="72"/>
      <c r="N81" s="248"/>
      <c r="O81" s="72"/>
      <c r="P81" s="74"/>
      <c r="Q81" s="73"/>
      <c r="R81" s="58"/>
      <c r="S81" s="58"/>
      <c r="T81" s="256"/>
      <c r="U81" s="58"/>
      <c r="V81" s="64">
        <v>20</v>
      </c>
      <c r="W81" s="154"/>
      <c r="X81" s="221"/>
      <c r="Y81" s="221"/>
      <c r="Z81" s="221"/>
    </row>
    <row r="82" spans="1:26" s="222" customFormat="1" ht="13" customHeight="1" x14ac:dyDescent="0.25">
      <c r="A82" s="275" t="s">
        <v>157</v>
      </c>
      <c r="B82" s="290" t="s">
        <v>117</v>
      </c>
      <c r="C82" s="58"/>
      <c r="D82" s="59" t="s">
        <v>15</v>
      </c>
      <c r="E82" s="58">
        <v>20</v>
      </c>
      <c r="F82" s="59">
        <v>3</v>
      </c>
      <c r="G82" s="58"/>
      <c r="H82" s="58"/>
      <c r="I82" s="58">
        <v>20</v>
      </c>
      <c r="J82" s="58"/>
      <c r="K82" s="59"/>
      <c r="L82" s="72"/>
      <c r="M82" s="72"/>
      <c r="N82" s="248"/>
      <c r="O82" s="72"/>
      <c r="P82" s="74"/>
      <c r="Q82" s="73"/>
      <c r="R82" s="58"/>
      <c r="S82" s="58"/>
      <c r="T82" s="256"/>
      <c r="U82" s="58"/>
      <c r="V82" s="64">
        <v>20</v>
      </c>
      <c r="W82" s="154"/>
      <c r="X82" s="221"/>
      <c r="Y82" s="221"/>
      <c r="Z82" s="221"/>
    </row>
    <row r="83" spans="1:26" s="8" customFormat="1" ht="13" customHeight="1" x14ac:dyDescent="0.25">
      <c r="A83" s="285" t="s">
        <v>40</v>
      </c>
      <c r="B83" s="291" t="s">
        <v>118</v>
      </c>
      <c r="C83" s="60"/>
      <c r="D83" s="61" t="s">
        <v>15</v>
      </c>
      <c r="E83" s="60">
        <v>20</v>
      </c>
      <c r="F83" s="61">
        <v>3</v>
      </c>
      <c r="G83" s="60"/>
      <c r="H83" s="60"/>
      <c r="I83" s="60">
        <v>20</v>
      </c>
      <c r="J83" s="60"/>
      <c r="K83" s="61"/>
      <c r="L83" s="62"/>
      <c r="M83" s="62"/>
      <c r="N83" s="247"/>
      <c r="O83" s="62"/>
      <c r="P83" s="70"/>
      <c r="Q83" s="63"/>
      <c r="R83" s="60"/>
      <c r="S83" s="60"/>
      <c r="T83" s="257"/>
      <c r="U83" s="60"/>
      <c r="V83" s="65">
        <v>20</v>
      </c>
      <c r="W83" s="155"/>
      <c r="X83" s="22"/>
      <c r="Y83" s="22"/>
      <c r="Z83" s="22"/>
    </row>
    <row r="84" spans="1:26" s="8" customFormat="1" ht="13" customHeight="1" x14ac:dyDescent="0.25">
      <c r="A84" s="275" t="s">
        <v>41</v>
      </c>
      <c r="B84" s="290" t="s">
        <v>119</v>
      </c>
      <c r="C84" s="58"/>
      <c r="D84" s="59" t="s">
        <v>15</v>
      </c>
      <c r="E84" s="58">
        <v>15</v>
      </c>
      <c r="F84" s="59">
        <v>3</v>
      </c>
      <c r="G84" s="58"/>
      <c r="H84" s="58"/>
      <c r="I84" s="58">
        <v>15</v>
      </c>
      <c r="J84" s="58"/>
      <c r="K84" s="59"/>
      <c r="L84" s="72"/>
      <c r="M84" s="72"/>
      <c r="N84" s="248"/>
      <c r="O84" s="72"/>
      <c r="P84" s="74"/>
      <c r="Q84" s="73"/>
      <c r="R84" s="58"/>
      <c r="S84" s="58"/>
      <c r="T84" s="256"/>
      <c r="U84" s="58"/>
      <c r="V84" s="64">
        <v>15</v>
      </c>
      <c r="W84" s="154"/>
      <c r="X84" s="22"/>
      <c r="Y84" s="22"/>
      <c r="Z84" s="22"/>
    </row>
    <row r="85" spans="1:26" s="8" customFormat="1" ht="13" customHeight="1" thickBot="1" x14ac:dyDescent="0.3">
      <c r="A85" s="278" t="s">
        <v>39</v>
      </c>
      <c r="B85" s="292" t="s">
        <v>120</v>
      </c>
      <c r="C85" s="131"/>
      <c r="D85" s="130" t="s">
        <v>15</v>
      </c>
      <c r="E85" s="131">
        <v>15</v>
      </c>
      <c r="F85" s="130">
        <v>3</v>
      </c>
      <c r="G85" s="131"/>
      <c r="H85" s="131"/>
      <c r="I85" s="131">
        <v>15</v>
      </c>
      <c r="J85" s="131"/>
      <c r="K85" s="130"/>
      <c r="L85" s="132"/>
      <c r="M85" s="132"/>
      <c r="N85" s="249"/>
      <c r="O85" s="132"/>
      <c r="P85" s="133"/>
      <c r="Q85" s="134"/>
      <c r="R85" s="131"/>
      <c r="S85" s="131"/>
      <c r="T85" s="258"/>
      <c r="U85" s="131"/>
      <c r="V85" s="135">
        <v>15</v>
      </c>
      <c r="W85" s="156"/>
      <c r="X85" s="22"/>
      <c r="Y85" s="22"/>
      <c r="Z85" s="22"/>
    </row>
    <row r="86" spans="1:26" s="8" customFormat="1" ht="13" customHeight="1" x14ac:dyDescent="0.25">
      <c r="A86" s="273" t="s">
        <v>183</v>
      </c>
      <c r="B86" s="293"/>
      <c r="C86" s="190"/>
      <c r="D86" s="191" t="s">
        <v>145</v>
      </c>
      <c r="E86" s="190">
        <f>SUM(E81:E85)</f>
        <v>90</v>
      </c>
      <c r="F86" s="191"/>
      <c r="G86" s="190"/>
      <c r="H86" s="190"/>
      <c r="I86" s="190">
        <f>SUM(I81:I85)</f>
        <v>90</v>
      </c>
      <c r="J86" s="190"/>
      <c r="K86" s="191"/>
      <c r="L86" s="190"/>
      <c r="M86" s="190"/>
      <c r="N86" s="163"/>
      <c r="O86" s="190"/>
      <c r="P86" s="192"/>
      <c r="Q86" s="191"/>
      <c r="R86" s="477"/>
      <c r="S86" s="478"/>
      <c r="T86" s="479"/>
      <c r="U86" s="478">
        <f>SUM(U81:W85)</f>
        <v>90</v>
      </c>
      <c r="V86" s="478"/>
      <c r="W86" s="479"/>
      <c r="X86" s="22"/>
      <c r="Y86" s="22"/>
      <c r="Z86" s="22"/>
    </row>
    <row r="87" spans="1:26" s="8" customFormat="1" ht="13" customHeight="1" thickBot="1" x14ac:dyDescent="0.3">
      <c r="A87" s="269" t="s">
        <v>184</v>
      </c>
      <c r="B87" s="294"/>
      <c r="C87" s="193"/>
      <c r="D87" s="194"/>
      <c r="E87" s="181"/>
      <c r="F87" s="184">
        <f>SUM(F81:F85)</f>
        <v>15</v>
      </c>
      <c r="G87" s="181"/>
      <c r="H87" s="181"/>
      <c r="I87" s="181"/>
      <c r="J87" s="181"/>
      <c r="K87" s="184"/>
      <c r="L87" s="181"/>
      <c r="M87" s="181"/>
      <c r="N87" s="196"/>
      <c r="O87" s="181"/>
      <c r="P87" s="183"/>
      <c r="Q87" s="184"/>
      <c r="R87" s="488"/>
      <c r="S87" s="489"/>
      <c r="T87" s="490"/>
      <c r="U87" s="489">
        <f>SUM(F81:F85)</f>
        <v>15</v>
      </c>
      <c r="V87" s="489"/>
      <c r="W87" s="490"/>
      <c r="X87" s="22"/>
      <c r="Y87" s="22"/>
      <c r="Z87" s="22"/>
    </row>
    <row r="88" spans="1:26" s="8" customFormat="1" ht="13" customHeight="1" x14ac:dyDescent="0.25">
      <c r="A88" s="300" t="s">
        <v>172</v>
      </c>
      <c r="B88" s="295"/>
      <c r="C88" s="139"/>
      <c r="D88" s="106"/>
      <c r="E88" s="139"/>
      <c r="F88" s="106"/>
      <c r="G88" s="139"/>
      <c r="H88" s="139"/>
      <c r="I88" s="139"/>
      <c r="J88" s="139"/>
      <c r="K88" s="106"/>
      <c r="L88" s="139"/>
      <c r="M88" s="139"/>
      <c r="N88" s="149"/>
      <c r="O88" s="139"/>
      <c r="P88" s="136"/>
      <c r="Q88" s="106"/>
      <c r="R88" s="138"/>
      <c r="S88" s="137"/>
      <c r="T88" s="149"/>
      <c r="U88" s="253"/>
      <c r="V88" s="137"/>
      <c r="W88" s="149"/>
      <c r="X88" s="22"/>
      <c r="Y88" s="22"/>
      <c r="Z88" s="22"/>
    </row>
    <row r="89" spans="1:26" s="8" customFormat="1" ht="13" customHeight="1" x14ac:dyDescent="0.25">
      <c r="A89" s="301" t="s">
        <v>59</v>
      </c>
      <c r="B89" s="296" t="s">
        <v>121</v>
      </c>
      <c r="C89" s="68"/>
      <c r="D89" s="54" t="s">
        <v>15</v>
      </c>
      <c r="E89" s="68">
        <v>20</v>
      </c>
      <c r="F89" s="54">
        <v>3</v>
      </c>
      <c r="G89" s="68"/>
      <c r="H89" s="68"/>
      <c r="I89" s="68">
        <v>20</v>
      </c>
      <c r="J89" s="68"/>
      <c r="K89" s="54"/>
      <c r="L89" s="75"/>
      <c r="M89" s="75"/>
      <c r="N89" s="250"/>
      <c r="O89" s="75"/>
      <c r="P89" s="76"/>
      <c r="Q89" s="71"/>
      <c r="R89" s="67"/>
      <c r="S89" s="77"/>
      <c r="T89" s="254"/>
      <c r="U89" s="24"/>
      <c r="V89" s="77">
        <v>20</v>
      </c>
      <c r="W89" s="151"/>
      <c r="X89" s="22"/>
      <c r="Y89" s="22"/>
      <c r="Z89" s="22"/>
    </row>
    <row r="90" spans="1:26" s="8" customFormat="1" ht="13" customHeight="1" x14ac:dyDescent="0.25">
      <c r="A90" s="284" t="s">
        <v>60</v>
      </c>
      <c r="B90" s="297" t="s">
        <v>122</v>
      </c>
      <c r="C90" s="11"/>
      <c r="D90" s="55" t="s">
        <v>15</v>
      </c>
      <c r="E90" s="11">
        <v>20</v>
      </c>
      <c r="F90" s="55">
        <v>3</v>
      </c>
      <c r="G90" s="11"/>
      <c r="H90" s="11"/>
      <c r="I90" s="11">
        <v>20</v>
      </c>
      <c r="J90" s="11"/>
      <c r="K90" s="55"/>
      <c r="L90" s="78"/>
      <c r="M90" s="78"/>
      <c r="N90" s="251"/>
      <c r="O90" s="78"/>
      <c r="P90" s="79"/>
      <c r="Q90" s="80"/>
      <c r="R90" s="66"/>
      <c r="S90" s="9"/>
      <c r="T90" s="255"/>
      <c r="U90" s="69"/>
      <c r="V90" s="9">
        <v>20</v>
      </c>
      <c r="W90" s="150"/>
      <c r="X90" s="22"/>
      <c r="Y90" s="22"/>
      <c r="Z90" s="22"/>
    </row>
    <row r="91" spans="1:26" s="8" customFormat="1" ht="13" customHeight="1" x14ac:dyDescent="0.25">
      <c r="A91" s="301" t="s">
        <v>61</v>
      </c>
      <c r="B91" s="296" t="s">
        <v>123</v>
      </c>
      <c r="C91" s="68"/>
      <c r="D91" s="54" t="s">
        <v>15</v>
      </c>
      <c r="E91" s="68">
        <v>20</v>
      </c>
      <c r="F91" s="54">
        <v>3</v>
      </c>
      <c r="G91" s="68"/>
      <c r="H91" s="68"/>
      <c r="I91" s="68">
        <v>20</v>
      </c>
      <c r="J91" s="68"/>
      <c r="K91" s="54"/>
      <c r="L91" s="75"/>
      <c r="M91" s="75"/>
      <c r="N91" s="250"/>
      <c r="O91" s="75"/>
      <c r="P91" s="76"/>
      <c r="Q91" s="71"/>
      <c r="R91" s="67"/>
      <c r="S91" s="77"/>
      <c r="T91" s="254"/>
      <c r="U91" s="24"/>
      <c r="V91" s="77">
        <v>20</v>
      </c>
      <c r="W91" s="151"/>
      <c r="X91" s="22"/>
      <c r="Y91" s="22"/>
      <c r="Z91" s="22"/>
    </row>
    <row r="92" spans="1:26" s="8" customFormat="1" ht="13" customHeight="1" x14ac:dyDescent="0.25">
      <c r="A92" s="284" t="s">
        <v>57</v>
      </c>
      <c r="B92" s="297" t="s">
        <v>124</v>
      </c>
      <c r="C92" s="11"/>
      <c r="D92" s="55" t="s">
        <v>15</v>
      </c>
      <c r="E92" s="11">
        <v>15</v>
      </c>
      <c r="F92" s="55">
        <v>3</v>
      </c>
      <c r="G92" s="11"/>
      <c r="H92" s="11"/>
      <c r="I92" s="11">
        <v>15</v>
      </c>
      <c r="J92" s="11"/>
      <c r="K92" s="55"/>
      <c r="L92" s="78"/>
      <c r="M92" s="78"/>
      <c r="N92" s="251"/>
      <c r="O92" s="78"/>
      <c r="P92" s="79"/>
      <c r="Q92" s="80"/>
      <c r="R92" s="66"/>
      <c r="S92" s="9"/>
      <c r="T92" s="150"/>
      <c r="U92" s="69"/>
      <c r="V92" s="9">
        <v>15</v>
      </c>
      <c r="W92" s="150"/>
      <c r="X92" s="22"/>
      <c r="Y92" s="22"/>
      <c r="Z92" s="22"/>
    </row>
    <row r="93" spans="1:26" s="8" customFormat="1" ht="13" customHeight="1" thickBot="1" x14ac:dyDescent="0.3">
      <c r="A93" s="302" t="s">
        <v>58</v>
      </c>
      <c r="B93" s="298" t="s">
        <v>125</v>
      </c>
      <c r="C93" s="140"/>
      <c r="D93" s="117" t="s">
        <v>15</v>
      </c>
      <c r="E93" s="140">
        <v>15</v>
      </c>
      <c r="F93" s="117">
        <v>3</v>
      </c>
      <c r="G93" s="140"/>
      <c r="H93" s="140"/>
      <c r="I93" s="140">
        <v>15</v>
      </c>
      <c r="J93" s="140"/>
      <c r="K93" s="117"/>
      <c r="L93" s="141"/>
      <c r="M93" s="141"/>
      <c r="N93" s="252"/>
      <c r="O93" s="141"/>
      <c r="P93" s="142"/>
      <c r="Q93" s="143"/>
      <c r="R93" s="144"/>
      <c r="S93" s="145"/>
      <c r="T93" s="152"/>
      <c r="U93" s="146"/>
      <c r="V93" s="145">
        <v>15</v>
      </c>
      <c r="W93" s="152"/>
      <c r="X93" s="22"/>
      <c r="Y93" s="22"/>
      <c r="Z93" s="22"/>
    </row>
    <row r="94" spans="1:26" s="8" customFormat="1" ht="13" customHeight="1" x14ac:dyDescent="0.25">
      <c r="A94" s="273" t="s">
        <v>181</v>
      </c>
      <c r="B94" s="162"/>
      <c r="C94" s="190"/>
      <c r="D94" s="191" t="s">
        <v>145</v>
      </c>
      <c r="E94" s="190">
        <f>E89+E90+E91+E92+E93</f>
        <v>90</v>
      </c>
      <c r="F94" s="191"/>
      <c r="G94" s="190"/>
      <c r="H94" s="190"/>
      <c r="I94" s="190">
        <f>SUM(I89:I93)</f>
        <v>90</v>
      </c>
      <c r="J94" s="190"/>
      <c r="K94" s="191"/>
      <c r="L94" s="190"/>
      <c r="M94" s="190"/>
      <c r="N94" s="163"/>
      <c r="O94" s="190"/>
      <c r="P94" s="192"/>
      <c r="Q94" s="191"/>
      <c r="R94" s="477"/>
      <c r="S94" s="478"/>
      <c r="T94" s="479"/>
      <c r="U94" s="478">
        <f>SUM(V89:V95)</f>
        <v>90</v>
      </c>
      <c r="V94" s="478"/>
      <c r="W94" s="479"/>
      <c r="X94" s="22"/>
      <c r="Y94" s="22"/>
      <c r="Z94" s="22"/>
    </row>
    <row r="95" spans="1:26" s="8" customFormat="1" ht="13" customHeight="1" thickBot="1" x14ac:dyDescent="0.3">
      <c r="A95" s="303" t="s">
        <v>182</v>
      </c>
      <c r="B95" s="294"/>
      <c r="C95" s="181"/>
      <c r="D95" s="184"/>
      <c r="E95" s="181"/>
      <c r="F95" s="184">
        <f>SUM(F89:F93)</f>
        <v>15</v>
      </c>
      <c r="G95" s="181"/>
      <c r="H95" s="181"/>
      <c r="I95" s="181"/>
      <c r="J95" s="181"/>
      <c r="K95" s="184"/>
      <c r="L95" s="181"/>
      <c r="M95" s="181"/>
      <c r="N95" s="196"/>
      <c r="O95" s="181"/>
      <c r="P95" s="183"/>
      <c r="Q95" s="184"/>
      <c r="R95" s="488"/>
      <c r="S95" s="489"/>
      <c r="T95" s="490"/>
      <c r="U95" s="489">
        <f>SUM(F89:F93)</f>
        <v>15</v>
      </c>
      <c r="V95" s="489"/>
      <c r="W95" s="490"/>
      <c r="X95" s="22"/>
      <c r="Y95" s="22"/>
      <c r="Z95" s="22"/>
    </row>
    <row r="96" spans="1:26" s="8" customFormat="1" ht="13" customHeight="1" x14ac:dyDescent="0.25">
      <c r="A96" s="300" t="s">
        <v>173</v>
      </c>
      <c r="B96" s="295"/>
      <c r="C96" s="139"/>
      <c r="D96" s="106"/>
      <c r="E96" s="139"/>
      <c r="F96" s="106"/>
      <c r="G96" s="139"/>
      <c r="H96" s="139"/>
      <c r="I96" s="139"/>
      <c r="J96" s="139"/>
      <c r="K96" s="106"/>
      <c r="L96" s="139"/>
      <c r="M96" s="139"/>
      <c r="N96" s="149"/>
      <c r="O96" s="139"/>
      <c r="P96" s="136"/>
      <c r="Q96" s="106"/>
      <c r="R96" s="138"/>
      <c r="S96" s="137"/>
      <c r="T96" s="149"/>
      <c r="U96" s="253"/>
      <c r="V96" s="137"/>
      <c r="W96" s="149"/>
      <c r="X96" s="22"/>
      <c r="Y96" s="22"/>
      <c r="Z96" s="22"/>
    </row>
    <row r="97" spans="1:26" s="8" customFormat="1" ht="13" customHeight="1" x14ac:dyDescent="0.25">
      <c r="A97" s="284" t="s">
        <v>53</v>
      </c>
      <c r="B97" s="297" t="s">
        <v>126</v>
      </c>
      <c r="C97" s="11"/>
      <c r="D97" s="55" t="s">
        <v>15</v>
      </c>
      <c r="E97" s="11">
        <v>20</v>
      </c>
      <c r="F97" s="55">
        <v>3</v>
      </c>
      <c r="G97" s="11"/>
      <c r="H97" s="11"/>
      <c r="I97" s="11">
        <v>20</v>
      </c>
      <c r="J97" s="11"/>
      <c r="K97" s="55"/>
      <c r="L97" s="78"/>
      <c r="M97" s="78"/>
      <c r="N97" s="251"/>
      <c r="O97" s="78"/>
      <c r="P97" s="79"/>
      <c r="Q97" s="80"/>
      <c r="R97" s="66"/>
      <c r="S97" s="9"/>
      <c r="T97" s="150"/>
      <c r="U97" s="69"/>
      <c r="V97" s="9">
        <v>20</v>
      </c>
      <c r="W97" s="150"/>
      <c r="X97" s="22"/>
      <c r="Y97" s="22"/>
      <c r="Z97" s="22"/>
    </row>
    <row r="98" spans="1:26" s="8" customFormat="1" ht="13" customHeight="1" x14ac:dyDescent="0.25">
      <c r="A98" s="284" t="s">
        <v>54</v>
      </c>
      <c r="B98" s="297" t="s">
        <v>127</v>
      </c>
      <c r="C98" s="11"/>
      <c r="D98" s="55" t="s">
        <v>15</v>
      </c>
      <c r="E98" s="11">
        <v>20</v>
      </c>
      <c r="F98" s="55">
        <v>3</v>
      </c>
      <c r="G98" s="11"/>
      <c r="H98" s="11"/>
      <c r="I98" s="11">
        <v>20</v>
      </c>
      <c r="J98" s="11"/>
      <c r="K98" s="55"/>
      <c r="L98" s="78"/>
      <c r="M98" s="78"/>
      <c r="N98" s="251"/>
      <c r="O98" s="78"/>
      <c r="P98" s="79"/>
      <c r="Q98" s="80"/>
      <c r="R98" s="66"/>
      <c r="S98" s="9"/>
      <c r="T98" s="150"/>
      <c r="U98" s="69"/>
      <c r="V98" s="9">
        <v>20</v>
      </c>
      <c r="W98" s="150"/>
      <c r="X98" s="22"/>
      <c r="Y98" s="22"/>
      <c r="Z98" s="22"/>
    </row>
    <row r="99" spans="1:26" s="8" customFormat="1" ht="13" customHeight="1" x14ac:dyDescent="0.25">
      <c r="A99" s="284" t="s">
        <v>55</v>
      </c>
      <c r="B99" s="297" t="s">
        <v>128</v>
      </c>
      <c r="C99" s="11"/>
      <c r="D99" s="55" t="s">
        <v>15</v>
      </c>
      <c r="E99" s="11">
        <v>20</v>
      </c>
      <c r="F99" s="55">
        <v>3</v>
      </c>
      <c r="G99" s="11"/>
      <c r="H99" s="11"/>
      <c r="I99" s="11">
        <v>20</v>
      </c>
      <c r="J99" s="11"/>
      <c r="K99" s="55"/>
      <c r="L99" s="78"/>
      <c r="M99" s="78"/>
      <c r="N99" s="251"/>
      <c r="O99" s="78"/>
      <c r="P99" s="79"/>
      <c r="Q99" s="80"/>
      <c r="R99" s="66"/>
      <c r="S99" s="9"/>
      <c r="T99" s="150"/>
      <c r="U99" s="69"/>
      <c r="V99" s="9">
        <v>20</v>
      </c>
      <c r="W99" s="150"/>
      <c r="X99" s="224"/>
      <c r="Y99" s="22"/>
      <c r="Z99" s="22"/>
    </row>
    <row r="100" spans="1:26" s="8" customFormat="1" ht="13" customHeight="1" x14ac:dyDescent="0.25">
      <c r="A100" s="301" t="s">
        <v>158</v>
      </c>
      <c r="B100" s="296" t="s">
        <v>129</v>
      </c>
      <c r="C100" s="68"/>
      <c r="D100" s="54" t="s">
        <v>15</v>
      </c>
      <c r="E100" s="68">
        <v>15</v>
      </c>
      <c r="F100" s="54">
        <v>3</v>
      </c>
      <c r="G100" s="68"/>
      <c r="H100" s="68"/>
      <c r="I100" s="68">
        <v>15</v>
      </c>
      <c r="J100" s="68"/>
      <c r="K100" s="54"/>
      <c r="L100" s="75"/>
      <c r="M100" s="75"/>
      <c r="N100" s="250"/>
      <c r="O100" s="75"/>
      <c r="P100" s="76"/>
      <c r="Q100" s="71"/>
      <c r="R100" s="67"/>
      <c r="S100" s="77"/>
      <c r="T100" s="151"/>
      <c r="U100" s="24"/>
      <c r="V100" s="77">
        <v>15</v>
      </c>
      <c r="W100" s="151"/>
      <c r="X100" s="22"/>
      <c r="Y100" s="22"/>
      <c r="Z100" s="22"/>
    </row>
    <row r="101" spans="1:26" s="8" customFormat="1" ht="13" customHeight="1" thickBot="1" x14ac:dyDescent="0.3">
      <c r="A101" s="302" t="s">
        <v>56</v>
      </c>
      <c r="B101" s="298" t="s">
        <v>130</v>
      </c>
      <c r="C101" s="140"/>
      <c r="D101" s="117" t="s">
        <v>15</v>
      </c>
      <c r="E101" s="140">
        <v>15</v>
      </c>
      <c r="F101" s="117">
        <v>3</v>
      </c>
      <c r="G101" s="140"/>
      <c r="H101" s="140"/>
      <c r="I101" s="140">
        <v>15</v>
      </c>
      <c r="J101" s="140"/>
      <c r="K101" s="117"/>
      <c r="L101" s="141"/>
      <c r="M101" s="141"/>
      <c r="N101" s="252"/>
      <c r="O101" s="141"/>
      <c r="P101" s="142"/>
      <c r="Q101" s="143"/>
      <c r="R101" s="144"/>
      <c r="S101" s="145"/>
      <c r="T101" s="152"/>
      <c r="U101" s="146"/>
      <c r="V101" s="145">
        <v>15</v>
      </c>
      <c r="W101" s="152"/>
      <c r="X101" s="22"/>
      <c r="Y101" s="22"/>
      <c r="Z101" s="22"/>
    </row>
    <row r="102" spans="1:26" s="8" customFormat="1" ht="13" customHeight="1" x14ac:dyDescent="0.25">
      <c r="A102" s="273" t="s">
        <v>179</v>
      </c>
      <c r="B102" s="162"/>
      <c r="C102" s="190"/>
      <c r="D102" s="191" t="s">
        <v>145</v>
      </c>
      <c r="E102" s="190">
        <f>SUM(E97:E101)</f>
        <v>90</v>
      </c>
      <c r="F102" s="191"/>
      <c r="G102" s="190"/>
      <c r="H102" s="190"/>
      <c r="I102" s="190">
        <f>SUM(I97:I101)</f>
        <v>90</v>
      </c>
      <c r="J102" s="190"/>
      <c r="K102" s="191"/>
      <c r="L102" s="190"/>
      <c r="M102" s="190"/>
      <c r="N102" s="163"/>
      <c r="O102" s="190"/>
      <c r="P102" s="192"/>
      <c r="Q102" s="191"/>
      <c r="R102" s="477"/>
      <c r="S102" s="478"/>
      <c r="T102" s="479"/>
      <c r="U102" s="478">
        <f>SUM(V97:V102)</f>
        <v>90</v>
      </c>
      <c r="V102" s="478"/>
      <c r="W102" s="479"/>
      <c r="X102" s="22"/>
      <c r="Y102" s="22"/>
      <c r="Z102" s="22"/>
    </row>
    <row r="103" spans="1:26" s="8" customFormat="1" ht="13" customHeight="1" thickBot="1" x14ac:dyDescent="0.3">
      <c r="A103" s="303" t="s">
        <v>180</v>
      </c>
      <c r="B103" s="294"/>
      <c r="C103" s="181"/>
      <c r="D103" s="184"/>
      <c r="E103" s="181"/>
      <c r="F103" s="184">
        <f>SUM(F97:F101)</f>
        <v>15</v>
      </c>
      <c r="G103" s="181"/>
      <c r="H103" s="181"/>
      <c r="I103" s="181"/>
      <c r="J103" s="181"/>
      <c r="K103" s="184"/>
      <c r="L103" s="181"/>
      <c r="M103" s="181"/>
      <c r="N103" s="196"/>
      <c r="O103" s="181"/>
      <c r="P103" s="183"/>
      <c r="Q103" s="184"/>
      <c r="R103" s="488"/>
      <c r="S103" s="489"/>
      <c r="T103" s="490"/>
      <c r="U103" s="489">
        <f>SUM(F97:F101)</f>
        <v>15</v>
      </c>
      <c r="V103" s="489"/>
      <c r="W103" s="490"/>
      <c r="X103" s="22"/>
      <c r="Y103" s="22"/>
      <c r="Z103" s="22"/>
    </row>
    <row r="104" spans="1:26" s="8" customFormat="1" ht="13" customHeight="1" x14ac:dyDescent="0.25">
      <c r="A104" s="300" t="s">
        <v>174</v>
      </c>
      <c r="B104" s="295"/>
      <c r="C104" s="139"/>
      <c r="D104" s="106"/>
      <c r="E104" s="139"/>
      <c r="F104" s="106"/>
      <c r="G104" s="139"/>
      <c r="H104" s="139"/>
      <c r="I104" s="139"/>
      <c r="J104" s="139"/>
      <c r="K104" s="106"/>
      <c r="L104" s="139"/>
      <c r="M104" s="139"/>
      <c r="N104" s="149"/>
      <c r="O104" s="139"/>
      <c r="P104" s="136"/>
      <c r="Q104" s="106"/>
      <c r="R104" s="138"/>
      <c r="S104" s="137"/>
      <c r="T104" s="149"/>
      <c r="U104" s="253"/>
      <c r="V104" s="137"/>
      <c r="W104" s="149"/>
      <c r="X104" s="22"/>
      <c r="Y104" s="22"/>
      <c r="Z104" s="22"/>
    </row>
    <row r="105" spans="1:26" s="8" customFormat="1" ht="13" customHeight="1" x14ac:dyDescent="0.25">
      <c r="A105" s="284" t="s">
        <v>87</v>
      </c>
      <c r="B105" s="297" t="s">
        <v>131</v>
      </c>
      <c r="C105" s="11"/>
      <c r="D105" s="55" t="s">
        <v>15</v>
      </c>
      <c r="E105" s="11">
        <v>20</v>
      </c>
      <c r="F105" s="55">
        <v>3</v>
      </c>
      <c r="G105" s="11"/>
      <c r="H105" s="11"/>
      <c r="I105" s="11">
        <v>20</v>
      </c>
      <c r="J105" s="11"/>
      <c r="K105" s="55"/>
      <c r="L105" s="78"/>
      <c r="M105" s="78"/>
      <c r="N105" s="251"/>
      <c r="O105" s="78"/>
      <c r="P105" s="79"/>
      <c r="Q105" s="80"/>
      <c r="R105" s="66"/>
      <c r="S105" s="9"/>
      <c r="T105" s="150"/>
      <c r="U105" s="69"/>
      <c r="V105" s="9">
        <v>20</v>
      </c>
      <c r="W105" s="150"/>
      <c r="X105" s="22"/>
      <c r="Y105" s="22"/>
      <c r="Z105" s="22"/>
    </row>
    <row r="106" spans="1:26" s="8" customFormat="1" ht="13" customHeight="1" x14ac:dyDescent="0.25">
      <c r="A106" s="284" t="s">
        <v>63</v>
      </c>
      <c r="B106" s="297" t="s">
        <v>132</v>
      </c>
      <c r="C106" s="11"/>
      <c r="D106" s="55" t="s">
        <v>15</v>
      </c>
      <c r="E106" s="11">
        <v>20</v>
      </c>
      <c r="F106" s="55">
        <v>3</v>
      </c>
      <c r="G106" s="11"/>
      <c r="H106" s="11"/>
      <c r="I106" s="11">
        <v>20</v>
      </c>
      <c r="J106" s="11"/>
      <c r="K106" s="55"/>
      <c r="L106" s="78"/>
      <c r="M106" s="78"/>
      <c r="N106" s="251"/>
      <c r="O106" s="78"/>
      <c r="P106" s="79"/>
      <c r="Q106" s="80"/>
      <c r="R106" s="66"/>
      <c r="S106" s="9"/>
      <c r="T106" s="150"/>
      <c r="U106" s="69"/>
      <c r="V106" s="9">
        <v>20</v>
      </c>
      <c r="W106" s="150"/>
      <c r="X106" s="22"/>
      <c r="Y106" s="22"/>
      <c r="Z106" s="22"/>
    </row>
    <row r="107" spans="1:26" s="8" customFormat="1" ht="13" customHeight="1" x14ac:dyDescent="0.25">
      <c r="A107" s="284" t="s">
        <v>66</v>
      </c>
      <c r="B107" s="297" t="s">
        <v>133</v>
      </c>
      <c r="C107" s="11"/>
      <c r="D107" s="55" t="s">
        <v>15</v>
      </c>
      <c r="E107" s="11">
        <v>20</v>
      </c>
      <c r="F107" s="55">
        <v>3</v>
      </c>
      <c r="G107" s="11"/>
      <c r="H107" s="11"/>
      <c r="I107" s="11">
        <v>20</v>
      </c>
      <c r="J107" s="11"/>
      <c r="K107" s="55"/>
      <c r="L107" s="78"/>
      <c r="M107" s="78"/>
      <c r="N107" s="251"/>
      <c r="O107" s="78"/>
      <c r="P107" s="79"/>
      <c r="Q107" s="80"/>
      <c r="R107" s="66"/>
      <c r="S107" s="9"/>
      <c r="T107" s="150"/>
      <c r="U107" s="69"/>
      <c r="V107" s="9">
        <v>20</v>
      </c>
      <c r="W107" s="150"/>
      <c r="X107" s="22"/>
      <c r="Y107" s="22"/>
      <c r="Z107" s="22"/>
    </row>
    <row r="108" spans="1:26" s="8" customFormat="1" ht="13" customHeight="1" x14ac:dyDescent="0.25">
      <c r="A108" s="301" t="s">
        <v>64</v>
      </c>
      <c r="B108" s="296" t="s">
        <v>134</v>
      </c>
      <c r="C108" s="68"/>
      <c r="D108" s="54" t="s">
        <v>15</v>
      </c>
      <c r="E108" s="68">
        <v>15</v>
      </c>
      <c r="F108" s="54">
        <v>3</v>
      </c>
      <c r="G108" s="68"/>
      <c r="H108" s="68"/>
      <c r="I108" s="68">
        <v>15</v>
      </c>
      <c r="J108" s="68"/>
      <c r="K108" s="54"/>
      <c r="L108" s="75"/>
      <c r="M108" s="75"/>
      <c r="N108" s="250"/>
      <c r="O108" s="75"/>
      <c r="P108" s="76"/>
      <c r="Q108" s="71"/>
      <c r="R108" s="67"/>
      <c r="S108" s="77"/>
      <c r="T108" s="151"/>
      <c r="U108" s="24"/>
      <c r="V108" s="77">
        <v>15</v>
      </c>
      <c r="W108" s="151"/>
      <c r="X108" s="22"/>
      <c r="Y108" s="22"/>
      <c r="Z108" s="22"/>
    </row>
    <row r="109" spans="1:26" s="8" customFormat="1" ht="13.5" customHeight="1" thickBot="1" x14ac:dyDescent="0.3">
      <c r="A109" s="302" t="s">
        <v>137</v>
      </c>
      <c r="B109" s="298" t="s">
        <v>135</v>
      </c>
      <c r="C109" s="140"/>
      <c r="D109" s="117" t="s">
        <v>15</v>
      </c>
      <c r="E109" s="140">
        <v>15</v>
      </c>
      <c r="F109" s="117">
        <v>3</v>
      </c>
      <c r="G109" s="140"/>
      <c r="H109" s="140"/>
      <c r="I109" s="140">
        <v>15</v>
      </c>
      <c r="J109" s="140"/>
      <c r="K109" s="117"/>
      <c r="L109" s="141"/>
      <c r="M109" s="141"/>
      <c r="N109" s="252"/>
      <c r="O109" s="141"/>
      <c r="P109" s="142"/>
      <c r="Q109" s="143"/>
      <c r="R109" s="144"/>
      <c r="S109" s="145"/>
      <c r="T109" s="152"/>
      <c r="U109" s="146"/>
      <c r="V109" s="145">
        <v>15</v>
      </c>
      <c r="W109" s="152"/>
      <c r="X109" s="22"/>
      <c r="Y109" s="22"/>
      <c r="Z109" s="22"/>
    </row>
    <row r="110" spans="1:26" s="8" customFormat="1" ht="13" customHeight="1" x14ac:dyDescent="0.25">
      <c r="A110" s="273" t="s">
        <v>177</v>
      </c>
      <c r="B110" s="162"/>
      <c r="C110" s="190"/>
      <c r="D110" s="191" t="s">
        <v>145</v>
      </c>
      <c r="E110" s="190">
        <f>SUM(E105:E109)</f>
        <v>90</v>
      </c>
      <c r="F110" s="191"/>
      <c r="G110" s="190"/>
      <c r="H110" s="190"/>
      <c r="I110" s="190">
        <f>SUM(I105:I109)</f>
        <v>90</v>
      </c>
      <c r="J110" s="190"/>
      <c r="K110" s="191"/>
      <c r="L110" s="190"/>
      <c r="M110" s="190"/>
      <c r="N110" s="163"/>
      <c r="O110" s="190"/>
      <c r="P110" s="192"/>
      <c r="Q110" s="191"/>
      <c r="R110" s="477"/>
      <c r="S110" s="478"/>
      <c r="T110" s="479"/>
      <c r="U110" s="478">
        <f>SUM(V105:V109)</f>
        <v>90</v>
      </c>
      <c r="V110" s="478"/>
      <c r="W110" s="479"/>
      <c r="X110" s="22"/>
      <c r="Y110" s="22"/>
      <c r="Z110" s="22"/>
    </row>
    <row r="111" spans="1:26" s="8" customFormat="1" ht="13" customHeight="1" thickBot="1" x14ac:dyDescent="0.3">
      <c r="A111" s="303" t="s">
        <v>178</v>
      </c>
      <c r="B111" s="294"/>
      <c r="C111" s="181"/>
      <c r="D111" s="184"/>
      <c r="E111" s="181"/>
      <c r="F111" s="184">
        <f>SUM(F105:F109)</f>
        <v>15</v>
      </c>
      <c r="G111" s="181"/>
      <c r="H111" s="181"/>
      <c r="I111" s="181"/>
      <c r="J111" s="181"/>
      <c r="K111" s="184"/>
      <c r="L111" s="181"/>
      <c r="M111" s="181"/>
      <c r="N111" s="196"/>
      <c r="O111" s="181"/>
      <c r="P111" s="183"/>
      <c r="Q111" s="184"/>
      <c r="R111" s="488"/>
      <c r="S111" s="489"/>
      <c r="T111" s="490"/>
      <c r="U111" s="489">
        <f>SUM(F105:F109)</f>
        <v>15</v>
      </c>
      <c r="V111" s="489"/>
      <c r="W111" s="490"/>
      <c r="X111" s="22"/>
      <c r="Y111" s="22"/>
      <c r="Z111" s="22"/>
    </row>
    <row r="112" spans="1:26" s="8" customFormat="1" ht="13" customHeight="1" x14ac:dyDescent="0.25">
      <c r="A112" s="392" t="s">
        <v>193</v>
      </c>
      <c r="B112" s="393"/>
      <c r="C112" s="394"/>
      <c r="D112" s="395"/>
      <c r="E112" s="394"/>
      <c r="F112" s="395"/>
      <c r="G112" s="394"/>
      <c r="H112" s="394"/>
      <c r="I112" s="394"/>
      <c r="J112" s="394"/>
      <c r="K112" s="395"/>
      <c r="L112" s="394"/>
      <c r="M112" s="394"/>
      <c r="N112" s="396"/>
      <c r="O112" s="394"/>
      <c r="P112" s="397"/>
      <c r="Q112" s="395"/>
      <c r="R112" s="398"/>
      <c r="S112" s="399"/>
      <c r="T112" s="396"/>
      <c r="U112" s="400"/>
      <c r="V112" s="399"/>
      <c r="W112" s="396"/>
      <c r="X112" s="22"/>
      <c r="Y112" s="22"/>
      <c r="Z112" s="22"/>
    </row>
    <row r="113" spans="1:26" s="8" customFormat="1" ht="12" customHeight="1" x14ac:dyDescent="0.25">
      <c r="A113" s="401" t="s">
        <v>201</v>
      </c>
      <c r="B113" s="402" t="s">
        <v>194</v>
      </c>
      <c r="C113" s="403"/>
      <c r="D113" s="404" t="s">
        <v>15</v>
      </c>
      <c r="E113" s="403">
        <v>20</v>
      </c>
      <c r="F113" s="404">
        <v>3</v>
      </c>
      <c r="G113" s="403"/>
      <c r="H113" s="403"/>
      <c r="I113" s="403">
        <v>20</v>
      </c>
      <c r="J113" s="403"/>
      <c r="K113" s="404"/>
      <c r="L113" s="405"/>
      <c r="M113" s="405"/>
      <c r="N113" s="406"/>
      <c r="O113" s="405"/>
      <c r="P113" s="407"/>
      <c r="Q113" s="408"/>
      <c r="R113" s="409"/>
      <c r="S113" s="410"/>
      <c r="T113" s="411"/>
      <c r="U113" s="412"/>
      <c r="V113" s="410">
        <v>20</v>
      </c>
      <c r="W113" s="411"/>
      <c r="X113" s="22"/>
      <c r="Y113" s="22"/>
      <c r="Z113" s="22"/>
    </row>
    <row r="114" spans="1:26" s="8" customFormat="1" ht="13" customHeight="1" x14ac:dyDescent="0.25">
      <c r="A114" s="401" t="s">
        <v>202</v>
      </c>
      <c r="B114" s="402" t="s">
        <v>195</v>
      </c>
      <c r="C114" s="403"/>
      <c r="D114" s="404" t="s">
        <v>15</v>
      </c>
      <c r="E114" s="403">
        <v>20</v>
      </c>
      <c r="F114" s="404">
        <v>3</v>
      </c>
      <c r="G114" s="403"/>
      <c r="H114" s="403"/>
      <c r="I114" s="403">
        <v>20</v>
      </c>
      <c r="J114" s="403"/>
      <c r="K114" s="404"/>
      <c r="L114" s="405"/>
      <c r="M114" s="405"/>
      <c r="N114" s="406"/>
      <c r="O114" s="405"/>
      <c r="P114" s="407"/>
      <c r="Q114" s="408"/>
      <c r="R114" s="409"/>
      <c r="S114" s="410"/>
      <c r="T114" s="411"/>
      <c r="U114" s="412"/>
      <c r="V114" s="410">
        <v>20</v>
      </c>
      <c r="W114" s="411"/>
      <c r="X114" s="22"/>
      <c r="Y114" s="22"/>
      <c r="Z114" s="22"/>
    </row>
    <row r="115" spans="1:26" s="8" customFormat="1" ht="13" customHeight="1" x14ac:dyDescent="0.25">
      <c r="A115" s="401" t="s">
        <v>203</v>
      </c>
      <c r="B115" s="402" t="s">
        <v>196</v>
      </c>
      <c r="C115" s="403"/>
      <c r="D115" s="404" t="s">
        <v>15</v>
      </c>
      <c r="E115" s="403">
        <v>20</v>
      </c>
      <c r="F115" s="404">
        <v>3</v>
      </c>
      <c r="G115" s="403"/>
      <c r="H115" s="403"/>
      <c r="I115" s="403">
        <v>20</v>
      </c>
      <c r="J115" s="403"/>
      <c r="K115" s="404"/>
      <c r="L115" s="405"/>
      <c r="M115" s="405"/>
      <c r="N115" s="406"/>
      <c r="O115" s="405"/>
      <c r="P115" s="407"/>
      <c r="Q115" s="408"/>
      <c r="R115" s="409"/>
      <c r="S115" s="410"/>
      <c r="T115" s="411"/>
      <c r="U115" s="412"/>
      <c r="V115" s="410">
        <v>20</v>
      </c>
      <c r="W115" s="411"/>
      <c r="X115" s="22"/>
      <c r="Y115" s="22"/>
      <c r="Z115" s="22"/>
    </row>
    <row r="116" spans="1:26" s="353" customFormat="1" ht="13" customHeight="1" x14ac:dyDescent="0.25">
      <c r="A116" s="413" t="s">
        <v>205</v>
      </c>
      <c r="B116" s="414" t="s">
        <v>197</v>
      </c>
      <c r="C116" s="415"/>
      <c r="D116" s="416" t="s">
        <v>15</v>
      </c>
      <c r="E116" s="415">
        <v>15</v>
      </c>
      <c r="F116" s="416">
        <v>3</v>
      </c>
      <c r="G116" s="415"/>
      <c r="H116" s="415"/>
      <c r="I116" s="415">
        <v>15</v>
      </c>
      <c r="J116" s="415"/>
      <c r="K116" s="416"/>
      <c r="L116" s="417"/>
      <c r="M116" s="417"/>
      <c r="N116" s="418"/>
      <c r="O116" s="417"/>
      <c r="P116" s="419"/>
      <c r="Q116" s="420"/>
      <c r="R116" s="421"/>
      <c r="S116" s="422"/>
      <c r="T116" s="423"/>
      <c r="U116" s="424"/>
      <c r="V116" s="422">
        <v>15</v>
      </c>
      <c r="W116" s="423"/>
      <c r="X116" s="352"/>
      <c r="Y116" s="352"/>
      <c r="Z116" s="352"/>
    </row>
    <row r="117" spans="1:26" s="8" customFormat="1" ht="13" customHeight="1" thickBot="1" x14ac:dyDescent="0.3">
      <c r="A117" s="425" t="s">
        <v>204</v>
      </c>
      <c r="B117" s="426" t="s">
        <v>198</v>
      </c>
      <c r="C117" s="427"/>
      <c r="D117" s="428" t="s">
        <v>15</v>
      </c>
      <c r="E117" s="427">
        <v>15</v>
      </c>
      <c r="F117" s="428">
        <v>3</v>
      </c>
      <c r="G117" s="427"/>
      <c r="H117" s="427"/>
      <c r="I117" s="427">
        <v>15</v>
      </c>
      <c r="J117" s="427"/>
      <c r="K117" s="428"/>
      <c r="L117" s="429"/>
      <c r="M117" s="429"/>
      <c r="N117" s="430"/>
      <c r="O117" s="429"/>
      <c r="P117" s="431"/>
      <c r="Q117" s="432"/>
      <c r="R117" s="433"/>
      <c r="S117" s="434"/>
      <c r="T117" s="435"/>
      <c r="U117" s="436"/>
      <c r="V117" s="434">
        <v>15</v>
      </c>
      <c r="W117" s="435"/>
      <c r="X117" s="22"/>
      <c r="Y117" s="22"/>
      <c r="Z117" s="22"/>
    </row>
    <row r="118" spans="1:26" s="8" customFormat="1" ht="12" customHeight="1" x14ac:dyDescent="0.25">
      <c r="A118" s="273" t="s">
        <v>199</v>
      </c>
      <c r="B118" s="391"/>
      <c r="C118" s="190"/>
      <c r="D118" s="191" t="s">
        <v>145</v>
      </c>
      <c r="E118" s="190">
        <f>SUM(E113:E117)</f>
        <v>90</v>
      </c>
      <c r="F118" s="191"/>
      <c r="G118" s="190"/>
      <c r="H118" s="190"/>
      <c r="I118" s="190">
        <f>SUM(I113:I117)</f>
        <v>90</v>
      </c>
      <c r="J118" s="190"/>
      <c r="K118" s="191"/>
      <c r="L118" s="190"/>
      <c r="M118" s="190"/>
      <c r="N118" s="389"/>
      <c r="O118" s="190"/>
      <c r="P118" s="192"/>
      <c r="Q118" s="191"/>
      <c r="R118" s="477"/>
      <c r="S118" s="478"/>
      <c r="T118" s="479"/>
      <c r="U118" s="478">
        <f>SUM(V113:V117)</f>
        <v>90</v>
      </c>
      <c r="V118" s="478"/>
      <c r="W118" s="479"/>
      <c r="X118" s="22"/>
      <c r="Y118" s="22"/>
      <c r="Z118" s="22"/>
    </row>
    <row r="119" spans="1:26" s="8" customFormat="1" ht="11.25" customHeight="1" thickBot="1" x14ac:dyDescent="0.3">
      <c r="A119" s="303" t="s">
        <v>200</v>
      </c>
      <c r="B119" s="294"/>
      <c r="C119" s="195"/>
      <c r="D119" s="184"/>
      <c r="E119" s="195"/>
      <c r="F119" s="184">
        <f>SUM(F113:F117)</f>
        <v>15</v>
      </c>
      <c r="G119" s="195"/>
      <c r="H119" s="195"/>
      <c r="I119" s="195"/>
      <c r="J119" s="195"/>
      <c r="K119" s="184"/>
      <c r="L119" s="195"/>
      <c r="M119" s="195"/>
      <c r="N119" s="390"/>
      <c r="O119" s="195"/>
      <c r="P119" s="183"/>
      <c r="Q119" s="184"/>
      <c r="R119" s="488"/>
      <c r="S119" s="489"/>
      <c r="T119" s="490"/>
      <c r="U119" s="489">
        <f>SUM(F113:F117)</f>
        <v>15</v>
      </c>
      <c r="V119" s="489"/>
      <c r="W119" s="490"/>
      <c r="X119" s="22"/>
      <c r="Y119" s="22"/>
      <c r="Z119" s="22"/>
    </row>
    <row r="120" spans="1:26" s="8" customFormat="1" ht="11.25" customHeight="1" thickBot="1" x14ac:dyDescent="0.3">
      <c r="A120" s="548"/>
      <c r="B120" s="549"/>
      <c r="C120" s="549"/>
      <c r="D120" s="549"/>
      <c r="E120" s="549"/>
      <c r="F120" s="549"/>
      <c r="G120" s="549"/>
      <c r="H120" s="549"/>
      <c r="I120" s="549"/>
      <c r="J120" s="549"/>
      <c r="K120" s="549"/>
      <c r="L120" s="549"/>
      <c r="M120" s="549"/>
      <c r="N120" s="549"/>
      <c r="O120" s="549"/>
      <c r="P120" s="549"/>
      <c r="Q120" s="549"/>
      <c r="R120" s="549"/>
      <c r="S120" s="549"/>
      <c r="T120" s="549"/>
      <c r="U120" s="549"/>
      <c r="V120" s="549"/>
      <c r="W120" s="550"/>
      <c r="X120" s="22"/>
      <c r="Y120" s="22"/>
      <c r="Z120" s="22"/>
    </row>
    <row r="121" spans="1:26" s="8" customFormat="1" ht="21" customHeight="1" x14ac:dyDescent="0.25">
      <c r="A121" s="306" t="s">
        <v>185</v>
      </c>
      <c r="B121" s="304"/>
      <c r="C121" s="197"/>
      <c r="D121" s="311"/>
      <c r="E121" s="491">
        <f>E32+E74+E86</f>
        <v>810</v>
      </c>
      <c r="F121" s="493"/>
      <c r="G121" s="309">
        <f>G32+G74</f>
        <v>390</v>
      </c>
      <c r="H121" s="495"/>
      <c r="I121" s="312">
        <f>I32+I74+I86</f>
        <v>270</v>
      </c>
      <c r="J121" s="495"/>
      <c r="K121" s="310">
        <f>SUM(K32)</f>
        <v>120</v>
      </c>
      <c r="L121" s="462">
        <f>SUM(L32)</f>
        <v>220</v>
      </c>
      <c r="M121" s="463"/>
      <c r="N121" s="464"/>
      <c r="O121" s="468">
        <f>O32+O74</f>
        <v>220</v>
      </c>
      <c r="P121" s="468"/>
      <c r="Q121" s="469"/>
      <c r="R121" s="471">
        <f>R32+R74</f>
        <v>180</v>
      </c>
      <c r="S121" s="468"/>
      <c r="T121" s="472"/>
      <c r="U121" s="473">
        <f>U32+U74+U86</f>
        <v>190</v>
      </c>
      <c r="V121" s="473"/>
      <c r="W121" s="474"/>
      <c r="X121" s="22"/>
      <c r="Y121" s="22"/>
      <c r="Z121" s="22"/>
    </row>
    <row r="122" spans="1:26" s="8" customFormat="1" ht="21" x14ac:dyDescent="0.25">
      <c r="A122" s="306" t="s">
        <v>186</v>
      </c>
      <c r="B122" s="304"/>
      <c r="C122" s="197"/>
      <c r="D122" s="198"/>
      <c r="E122" s="492"/>
      <c r="F122" s="494"/>
      <c r="G122" s="314">
        <f>SUM(G32+G53)</f>
        <v>410</v>
      </c>
      <c r="H122" s="496"/>
      <c r="I122" s="315">
        <f>SUM(I32+I53+I86)</f>
        <v>280</v>
      </c>
      <c r="J122" s="496"/>
      <c r="K122" s="316">
        <v>120</v>
      </c>
      <c r="L122" s="465"/>
      <c r="M122" s="466"/>
      <c r="N122" s="467"/>
      <c r="O122" s="466"/>
      <c r="P122" s="466"/>
      <c r="Q122" s="470"/>
      <c r="R122" s="465"/>
      <c r="S122" s="466"/>
      <c r="T122" s="467"/>
      <c r="U122" s="475"/>
      <c r="V122" s="475"/>
      <c r="W122" s="476"/>
      <c r="X122" s="22"/>
      <c r="Y122" s="22"/>
      <c r="Z122" s="22"/>
    </row>
    <row r="123" spans="1:26" s="8" customFormat="1" ht="11.25" customHeight="1" x14ac:dyDescent="0.25">
      <c r="A123" s="306" t="s">
        <v>112</v>
      </c>
      <c r="B123" s="304"/>
      <c r="C123" s="197"/>
      <c r="D123" s="198"/>
      <c r="E123" s="197">
        <v>60</v>
      </c>
      <c r="F123" s="198"/>
      <c r="G123" s="197"/>
      <c r="H123" s="197"/>
      <c r="I123" s="197"/>
      <c r="J123" s="197"/>
      <c r="K123" s="198"/>
      <c r="L123" s="465"/>
      <c r="M123" s="466"/>
      <c r="N123" s="467"/>
      <c r="O123" s="542"/>
      <c r="P123" s="542"/>
      <c r="Q123" s="544"/>
      <c r="R123" s="465">
        <v>60</v>
      </c>
      <c r="S123" s="466"/>
      <c r="T123" s="467"/>
      <c r="U123" s="475"/>
      <c r="V123" s="475"/>
      <c r="W123" s="476"/>
      <c r="X123" s="22"/>
      <c r="Y123" s="22"/>
      <c r="Z123" s="22"/>
    </row>
    <row r="124" spans="1:26" s="8" customFormat="1" ht="11.25" customHeight="1" x14ac:dyDescent="0.25">
      <c r="A124" s="349" t="s">
        <v>187</v>
      </c>
      <c r="B124" s="350"/>
      <c r="C124" s="314"/>
      <c r="D124" s="316"/>
      <c r="E124" s="351"/>
      <c r="F124" s="316">
        <f>F52</f>
        <v>6</v>
      </c>
      <c r="G124" s="325"/>
      <c r="H124" s="325"/>
      <c r="I124" s="325"/>
      <c r="J124" s="325"/>
      <c r="K124" s="326"/>
      <c r="L124" s="541"/>
      <c r="M124" s="542"/>
      <c r="N124" s="543"/>
      <c r="O124" s="542"/>
      <c r="P124" s="542"/>
      <c r="Q124" s="544"/>
      <c r="R124" s="541">
        <f>F52</f>
        <v>6</v>
      </c>
      <c r="S124" s="542"/>
      <c r="T124" s="543"/>
      <c r="U124" s="542"/>
      <c r="V124" s="542"/>
      <c r="W124" s="543"/>
      <c r="X124" s="22"/>
      <c r="Y124" s="22"/>
      <c r="Z124" s="22"/>
    </row>
    <row r="125" spans="1:26" s="8" customFormat="1" ht="11.25" customHeight="1" x14ac:dyDescent="0.25">
      <c r="A125" s="306" t="s">
        <v>113</v>
      </c>
      <c r="B125" s="304"/>
      <c r="C125" s="197"/>
      <c r="D125" s="198"/>
      <c r="E125" s="197"/>
      <c r="F125" s="198">
        <f>F33++F76+F87</f>
        <v>120</v>
      </c>
      <c r="G125" s="197"/>
      <c r="H125" s="197"/>
      <c r="I125" s="197"/>
      <c r="J125" s="197"/>
      <c r="K125" s="198"/>
      <c r="L125" s="541">
        <f>SUM(L33)</f>
        <v>30</v>
      </c>
      <c r="M125" s="542"/>
      <c r="N125" s="543"/>
      <c r="O125" s="542">
        <f>O33+O76+O87</f>
        <v>30</v>
      </c>
      <c r="P125" s="542"/>
      <c r="Q125" s="544"/>
      <c r="R125" s="541">
        <f>R33+R76+R87</f>
        <v>30</v>
      </c>
      <c r="S125" s="542"/>
      <c r="T125" s="543"/>
      <c r="U125" s="542">
        <f>U33+U76+U87</f>
        <v>30</v>
      </c>
      <c r="V125" s="542"/>
      <c r="W125" s="543"/>
      <c r="X125" s="22"/>
      <c r="Y125" s="22"/>
      <c r="Z125" s="22"/>
    </row>
    <row r="126" spans="1:26" s="8" customFormat="1" ht="11.25" customHeight="1" x14ac:dyDescent="0.25">
      <c r="A126" s="306" t="s">
        <v>151</v>
      </c>
      <c r="B126" s="304"/>
      <c r="C126" s="197"/>
      <c r="D126" s="198"/>
      <c r="E126" s="197"/>
      <c r="F126" s="198">
        <f>F76+F87</f>
        <v>59</v>
      </c>
      <c r="G126" s="197"/>
      <c r="H126" s="197"/>
      <c r="I126" s="197"/>
      <c r="J126" s="197"/>
      <c r="K126" s="198"/>
      <c r="L126" s="541"/>
      <c r="M126" s="542"/>
      <c r="N126" s="543"/>
      <c r="O126" s="542">
        <f>O76+O87</f>
        <v>12</v>
      </c>
      <c r="P126" s="542"/>
      <c r="Q126" s="544"/>
      <c r="R126" s="541">
        <f>R76+R87</f>
        <v>25</v>
      </c>
      <c r="S126" s="542"/>
      <c r="T126" s="543"/>
      <c r="U126" s="542">
        <f>U76+U87</f>
        <v>22</v>
      </c>
      <c r="V126" s="542"/>
      <c r="W126" s="543"/>
      <c r="X126" s="22"/>
      <c r="Y126" s="22"/>
      <c r="Z126" s="22"/>
    </row>
    <row r="127" spans="1:26" ht="10.5" x14ac:dyDescent="0.2">
      <c r="A127" s="317" t="s">
        <v>150</v>
      </c>
      <c r="B127" s="318"/>
      <c r="C127" s="319"/>
      <c r="D127" s="310"/>
      <c r="E127" s="319"/>
      <c r="F127" s="310">
        <v>32</v>
      </c>
      <c r="G127" s="319"/>
      <c r="H127" s="319"/>
      <c r="I127" s="319"/>
      <c r="J127" s="319"/>
      <c r="K127" s="310"/>
      <c r="L127" s="320"/>
      <c r="M127" s="321"/>
      <c r="N127" s="322"/>
      <c r="O127" s="321"/>
      <c r="P127" s="321"/>
      <c r="Q127" s="323"/>
      <c r="R127" s="320"/>
      <c r="S127" s="321"/>
      <c r="T127" s="322"/>
      <c r="U127" s="321"/>
      <c r="V127" s="321"/>
      <c r="W127" s="322"/>
    </row>
    <row r="128" spans="1:26" ht="11" thickBot="1" x14ac:dyDescent="0.25">
      <c r="A128" s="307" t="s">
        <v>44</v>
      </c>
      <c r="B128" s="305"/>
      <c r="C128" s="199"/>
      <c r="D128" s="200"/>
      <c r="E128" s="199"/>
      <c r="F128" s="200"/>
      <c r="G128" s="199"/>
      <c r="H128" s="199"/>
      <c r="I128" s="199"/>
      <c r="J128" s="199"/>
      <c r="K128" s="200"/>
      <c r="L128" s="201"/>
      <c r="M128" s="202">
        <v>2</v>
      </c>
      <c r="N128" s="204"/>
      <c r="O128" s="202"/>
      <c r="P128" s="202">
        <v>3</v>
      </c>
      <c r="Q128" s="203"/>
      <c r="R128" s="201"/>
      <c r="S128" s="202">
        <v>1</v>
      </c>
      <c r="T128" s="204"/>
      <c r="U128" s="202"/>
      <c r="V128" s="202"/>
      <c r="W128" s="204"/>
    </row>
    <row r="129" spans="1:23" ht="10.5" x14ac:dyDescent="0.2">
      <c r="A129" s="225" t="s">
        <v>52</v>
      </c>
      <c r="B129" s="226"/>
      <c r="C129" s="12"/>
      <c r="D129" s="12"/>
      <c r="E129" s="12"/>
      <c r="F129" s="12"/>
      <c r="G129" s="12"/>
      <c r="H129" s="12"/>
      <c r="I129" s="12"/>
      <c r="J129" s="12"/>
      <c r="K129" s="13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22"/>
    </row>
    <row r="130" spans="1:23" x14ac:dyDescent="0.2">
      <c r="A130" s="313" t="s">
        <v>154</v>
      </c>
      <c r="B130" s="313"/>
      <c r="C130" s="313"/>
      <c r="D130" s="313"/>
      <c r="E130" s="313"/>
      <c r="F130" s="313"/>
      <c r="G130" s="313"/>
      <c r="H130" s="313"/>
      <c r="I130" s="313"/>
      <c r="J130" s="313"/>
      <c r="K130" s="313"/>
      <c r="L130" s="313"/>
      <c r="M130" s="313"/>
      <c r="N130" s="313"/>
      <c r="O130" s="313"/>
      <c r="P130" s="313"/>
      <c r="Q130" s="313"/>
      <c r="R130" s="313"/>
      <c r="S130" s="313"/>
      <c r="T130" s="313"/>
      <c r="U130" s="313"/>
      <c r="V130" s="313"/>
      <c r="W130" s="313"/>
    </row>
    <row r="131" spans="1:23" x14ac:dyDescent="0.2">
      <c r="A131" s="313" t="s">
        <v>152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3"/>
      <c r="U131" s="313"/>
      <c r="V131" s="313"/>
      <c r="W131" s="313"/>
    </row>
    <row r="132" spans="1:23" x14ac:dyDescent="0.2">
      <c r="A132" s="313" t="s">
        <v>153</v>
      </c>
      <c r="B132" s="313"/>
      <c r="C132" s="313"/>
      <c r="D132" s="313"/>
      <c r="E132" s="313"/>
      <c r="F132" s="313"/>
      <c r="G132" s="313"/>
      <c r="H132" s="313"/>
      <c r="I132" s="313"/>
      <c r="J132" s="313"/>
      <c r="K132" s="313"/>
      <c r="L132" s="313"/>
      <c r="M132" s="313"/>
      <c r="N132" s="313"/>
      <c r="O132" s="313"/>
      <c r="P132" s="313"/>
      <c r="Q132" s="313"/>
      <c r="R132" s="313"/>
      <c r="S132" s="313"/>
      <c r="T132" s="313"/>
      <c r="U132" s="313"/>
      <c r="V132" s="313"/>
      <c r="W132" s="313"/>
    </row>
    <row r="133" spans="1:23" ht="10.5" x14ac:dyDescent="0.2">
      <c r="A133" s="227" t="s">
        <v>114</v>
      </c>
      <c r="B133" s="313"/>
      <c r="C133" s="313"/>
      <c r="D133" s="313"/>
      <c r="E133" s="313"/>
      <c r="F133" s="313"/>
      <c r="G133" s="313"/>
      <c r="H133" s="313"/>
      <c r="I133" s="313"/>
      <c r="J133" s="313"/>
      <c r="K133" s="313"/>
      <c r="L133" s="313"/>
      <c r="M133" s="313"/>
      <c r="N133" s="313"/>
      <c r="O133" s="313"/>
      <c r="P133" s="313"/>
      <c r="Q133" s="313"/>
      <c r="R133" s="101"/>
      <c r="S133" s="101"/>
      <c r="T133" s="101"/>
      <c r="U133" s="101"/>
      <c r="V133" s="101"/>
      <c r="W133" s="101"/>
    </row>
    <row r="134" spans="1:23" ht="10.5" x14ac:dyDescent="0.2">
      <c r="A134" s="103" t="s">
        <v>156</v>
      </c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206"/>
      <c r="S134" s="206"/>
      <c r="T134" s="206"/>
      <c r="U134" s="206"/>
      <c r="V134" s="206"/>
      <c r="W134" s="22"/>
    </row>
    <row r="135" spans="1:23" x14ac:dyDescent="0.2">
      <c r="A135" s="308" t="s">
        <v>155</v>
      </c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2"/>
    </row>
    <row r="136" spans="1:23" x14ac:dyDescent="0.2">
      <c r="A136" s="4" t="s">
        <v>206</v>
      </c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206"/>
      <c r="M136" s="206"/>
      <c r="N136" s="206"/>
      <c r="O136" s="206"/>
      <c r="P136" s="206"/>
      <c r="Q136" s="206"/>
      <c r="R136" s="206"/>
      <c r="S136" s="22"/>
      <c r="T136" s="22"/>
      <c r="U136" s="206"/>
      <c r="V136" s="206"/>
      <c r="W136" s="22"/>
    </row>
    <row r="137" spans="1:23" ht="12" x14ac:dyDescent="0.2">
      <c r="A137" s="228" t="s">
        <v>139</v>
      </c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206"/>
      <c r="M137" s="206"/>
      <c r="N137" s="206"/>
      <c r="O137" s="206"/>
      <c r="P137" s="206"/>
      <c r="Q137" s="206"/>
      <c r="R137" s="22"/>
      <c r="S137" s="22"/>
      <c r="T137" s="22"/>
      <c r="U137" s="22"/>
      <c r="V137" s="206"/>
      <c r="W137" s="22"/>
    </row>
    <row r="138" spans="1:23" ht="10.5" x14ac:dyDescent="0.2">
      <c r="A138" s="102"/>
    </row>
  </sheetData>
  <mergeCells count="158">
    <mergeCell ref="R126:T126"/>
    <mergeCell ref="U126:W126"/>
    <mergeCell ref="L126:N126"/>
    <mergeCell ref="O126:Q126"/>
    <mergeCell ref="R103:T103"/>
    <mergeCell ref="J57:J58"/>
    <mergeCell ref="J78:J79"/>
    <mergeCell ref="A120:W120"/>
    <mergeCell ref="U55:W55"/>
    <mergeCell ref="R55:T55"/>
    <mergeCell ref="L125:N125"/>
    <mergeCell ref="R95:T95"/>
    <mergeCell ref="U95:W95"/>
    <mergeCell ref="R86:T86"/>
    <mergeCell ref="R94:T94"/>
    <mergeCell ref="U94:W94"/>
    <mergeCell ref="O125:Q125"/>
    <mergeCell ref="R125:T125"/>
    <mergeCell ref="U125:W125"/>
    <mergeCell ref="O57:Q57"/>
    <mergeCell ref="R57:T57"/>
    <mergeCell ref="U57:W57"/>
    <mergeCell ref="D78:D79"/>
    <mergeCell ref="G78:G79"/>
    <mergeCell ref="U32:W32"/>
    <mergeCell ref="L33:N33"/>
    <mergeCell ref="O33:Q33"/>
    <mergeCell ref="R33:T33"/>
    <mergeCell ref="U33:W33"/>
    <mergeCell ref="L124:N124"/>
    <mergeCell ref="O124:Q124"/>
    <mergeCell ref="R124:T124"/>
    <mergeCell ref="U124:W124"/>
    <mergeCell ref="L32:N32"/>
    <mergeCell ref="O32:Q32"/>
    <mergeCell ref="R32:T32"/>
    <mergeCell ref="O54:Q54"/>
    <mergeCell ref="R54:T54"/>
    <mergeCell ref="U54:W54"/>
    <mergeCell ref="L123:N123"/>
    <mergeCell ref="O123:Q123"/>
    <mergeCell ref="R123:T123"/>
    <mergeCell ref="U123:W123"/>
    <mergeCell ref="O53:Q53"/>
    <mergeCell ref="O55:Q55"/>
    <mergeCell ref="O74:Q74"/>
    <mergeCell ref="O76:Q76"/>
    <mergeCell ref="U53:W53"/>
    <mergeCell ref="A27:A30"/>
    <mergeCell ref="B27:B30"/>
    <mergeCell ref="A56:A58"/>
    <mergeCell ref="C57:C58"/>
    <mergeCell ref="D57:D58"/>
    <mergeCell ref="G57:G58"/>
    <mergeCell ref="H57:H58"/>
    <mergeCell ref="B56:B58"/>
    <mergeCell ref="C56:D56"/>
    <mergeCell ref="E56:E58"/>
    <mergeCell ref="A35:A37"/>
    <mergeCell ref="B35:B37"/>
    <mergeCell ref="C35:D35"/>
    <mergeCell ref="E35:E37"/>
    <mergeCell ref="F35:F37"/>
    <mergeCell ref="G35:K35"/>
    <mergeCell ref="A77:A79"/>
    <mergeCell ref="B77:B79"/>
    <mergeCell ref="C77:D77"/>
    <mergeCell ref="E77:E79"/>
    <mergeCell ref="U86:W86"/>
    <mergeCell ref="F56:F58"/>
    <mergeCell ref="G56:K56"/>
    <mergeCell ref="I57:I58"/>
    <mergeCell ref="K57:K58"/>
    <mergeCell ref="R74:T74"/>
    <mergeCell ref="U74:W74"/>
    <mergeCell ref="R76:T76"/>
    <mergeCell ref="U76:W76"/>
    <mergeCell ref="R56:W56"/>
    <mergeCell ref="F77:F79"/>
    <mergeCell ref="C78:C79"/>
    <mergeCell ref="G77:K77"/>
    <mergeCell ref="L77:Q77"/>
    <mergeCell ref="A1:W1"/>
    <mergeCell ref="A2:W2"/>
    <mergeCell ref="A3:W3"/>
    <mergeCell ref="F6:F8"/>
    <mergeCell ref="G6:K6"/>
    <mergeCell ref="K7:K8"/>
    <mergeCell ref="G7:G8"/>
    <mergeCell ref="H7:H8"/>
    <mergeCell ref="I7:I8"/>
    <mergeCell ref="L6:Q6"/>
    <mergeCell ref="R6:W6"/>
    <mergeCell ref="L7:N7"/>
    <mergeCell ref="O7:Q7"/>
    <mergeCell ref="R7:T7"/>
    <mergeCell ref="U7:W7"/>
    <mergeCell ref="A6:A8"/>
    <mergeCell ref="B6:B8"/>
    <mergeCell ref="C6:D6"/>
    <mergeCell ref="E6:E8"/>
    <mergeCell ref="C7:C8"/>
    <mergeCell ref="D7:D8"/>
    <mergeCell ref="J7:J8"/>
    <mergeCell ref="E121:E122"/>
    <mergeCell ref="F121:F122"/>
    <mergeCell ref="H121:H122"/>
    <mergeCell ref="J121:J122"/>
    <mergeCell ref="O78:Q78"/>
    <mergeCell ref="R78:T78"/>
    <mergeCell ref="U103:W103"/>
    <mergeCell ref="R110:T110"/>
    <mergeCell ref="U110:W110"/>
    <mergeCell ref="R111:T111"/>
    <mergeCell ref="U111:W111"/>
    <mergeCell ref="R87:T87"/>
    <mergeCell ref="U87:W87"/>
    <mergeCell ref="H78:H79"/>
    <mergeCell ref="I78:I79"/>
    <mergeCell ref="K78:K79"/>
    <mergeCell ref="U119:W119"/>
    <mergeCell ref="L53:N53"/>
    <mergeCell ref="L55:N55"/>
    <mergeCell ref="R77:W77"/>
    <mergeCell ref="U78:W78"/>
    <mergeCell ref="L121:N122"/>
    <mergeCell ref="O121:Q122"/>
    <mergeCell ref="R121:T122"/>
    <mergeCell ref="U121:W122"/>
    <mergeCell ref="L56:Q56"/>
    <mergeCell ref="L57:N57"/>
    <mergeCell ref="L78:N78"/>
    <mergeCell ref="R102:T102"/>
    <mergeCell ref="U102:W102"/>
    <mergeCell ref="R53:T53"/>
    <mergeCell ref="L75:N75"/>
    <mergeCell ref="O75:Q75"/>
    <mergeCell ref="R75:T75"/>
    <mergeCell ref="U75:W75"/>
    <mergeCell ref="L54:N54"/>
    <mergeCell ref="L74:N74"/>
    <mergeCell ref="L76:N76"/>
    <mergeCell ref="R118:T118"/>
    <mergeCell ref="U118:W118"/>
    <mergeCell ref="R119:T119"/>
    <mergeCell ref="L35:Q35"/>
    <mergeCell ref="R35:W35"/>
    <mergeCell ref="C36:C37"/>
    <mergeCell ref="D36:D37"/>
    <mergeCell ref="G36:G37"/>
    <mergeCell ref="H36:H37"/>
    <mergeCell ref="I36:I37"/>
    <mergeCell ref="J36:J37"/>
    <mergeCell ref="K36:K37"/>
    <mergeCell ref="L36:N36"/>
    <mergeCell ref="O36:Q36"/>
    <mergeCell ref="R36:T36"/>
    <mergeCell ref="U36:W36"/>
  </mergeCells>
  <phoneticPr fontId="1" type="noConversion"/>
  <pageMargins left="0.59055118110236227" right="0.59055118110236227" top="0.15748031496062992" bottom="0.15748031496062992" header="0" footer="0"/>
  <pageSetup paperSize="9" scale="89" fitToHeight="0" orientation="landscape" verticalDpi="300" r:id="rId1"/>
  <rowBreaks count="3" manualBreakCount="3">
    <brk id="34" max="22" man="1"/>
    <brk id="55" max="22" man="1"/>
    <brk id="76" max="22" man="1"/>
  </rowBreaks>
  <colBreaks count="2" manualBreakCount="2">
    <brk id="23" max="116" man="1"/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Pedagogika II stopnia ST</vt:lpstr>
      <vt:lpstr>'Pedagogika II stopnia ST'!Obszar_wydruku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2019-03-01T09:07:08Z</cp:lastPrinted>
  <dcterms:created xsi:type="dcterms:W3CDTF">1997-02-26T13:46:56Z</dcterms:created>
  <dcterms:modified xsi:type="dcterms:W3CDTF">2021-06-16T11:44:17Z</dcterms:modified>
</cp:coreProperties>
</file>