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łgosia Kwidzińska\Desktop\Plany studiów 2018-19 zmiany lipiec-wrzesień 2018\"/>
    </mc:Choice>
  </mc:AlternateContent>
  <bookViews>
    <workbookView xWindow="0" yWindow="0" windowWidth="20775" windowHeight="11550"/>
  </bookViews>
  <sheets>
    <sheet name="we nst" sheetId="10" r:id="rId1"/>
  </sheets>
  <calcPr calcId="162913"/>
</workbook>
</file>

<file path=xl/calcChain.xml><?xml version="1.0" encoding="utf-8"?>
<calcChain xmlns="http://schemas.openxmlformats.org/spreadsheetml/2006/main">
  <c r="U69" i="10" l="1"/>
  <c r="G132" i="10" l="1"/>
  <c r="F215" i="10" l="1"/>
  <c r="Y211" i="10"/>
  <c r="W211" i="10"/>
  <c r="U211" i="10"/>
  <c r="U216" i="10" s="1"/>
  <c r="S211" i="10"/>
  <c r="F211" i="10"/>
  <c r="Y210" i="10"/>
  <c r="W210" i="10"/>
  <c r="U210" i="10"/>
  <c r="S210" i="10"/>
  <c r="N210" i="10"/>
  <c r="M210" i="10"/>
  <c r="L210" i="10"/>
  <c r="K210" i="10"/>
  <c r="K215" i="10" s="1"/>
  <c r="J210" i="10"/>
  <c r="I210" i="10"/>
  <c r="H210" i="10"/>
  <c r="G210" i="10"/>
  <c r="E210" i="10"/>
  <c r="W177" i="10"/>
  <c r="K172" i="10"/>
  <c r="Y168" i="10"/>
  <c r="W168" i="10"/>
  <c r="U168" i="10"/>
  <c r="S168" i="10"/>
  <c r="F168" i="10"/>
  <c r="Y167" i="10"/>
  <c r="W167" i="10"/>
  <c r="U167" i="10"/>
  <c r="S167" i="10"/>
  <c r="J167" i="10"/>
  <c r="I167" i="10"/>
  <c r="E167" i="10"/>
  <c r="K137" i="10"/>
  <c r="Y133" i="10"/>
  <c r="W133" i="10"/>
  <c r="U133" i="10"/>
  <c r="S133" i="10"/>
  <c r="F133" i="10"/>
  <c r="Y132" i="10"/>
  <c r="W132" i="10"/>
  <c r="U132" i="10"/>
  <c r="S132" i="10"/>
  <c r="J132" i="10"/>
  <c r="I132" i="10"/>
  <c r="H132" i="10"/>
  <c r="E132" i="10"/>
  <c r="K102" i="10"/>
  <c r="Y97" i="10"/>
  <c r="W97" i="10"/>
  <c r="U97" i="10"/>
  <c r="U103" i="10" s="1"/>
  <c r="S97" i="10"/>
  <c r="F97" i="10"/>
  <c r="Y96" i="10"/>
  <c r="W96" i="10"/>
  <c r="U96" i="10"/>
  <c r="S96" i="10"/>
  <c r="J96" i="10"/>
  <c r="I96" i="10"/>
  <c r="H96" i="10"/>
  <c r="G96" i="10"/>
  <c r="E96" i="10"/>
  <c r="F71" i="10"/>
  <c r="Y69" i="10"/>
  <c r="W69" i="10"/>
  <c r="S69" i="10"/>
  <c r="Q69" i="10"/>
  <c r="Q216" i="10" s="1"/>
  <c r="O69" i="10"/>
  <c r="O103" i="10" s="1"/>
  <c r="Z67" i="10"/>
  <c r="X67" i="10"/>
  <c r="R67" i="10"/>
  <c r="N67" i="10"/>
  <c r="N68" i="10" s="1"/>
  <c r="N102" i="10" s="1"/>
  <c r="J67" i="10"/>
  <c r="F67" i="10"/>
  <c r="E67" i="10"/>
  <c r="Z61" i="10"/>
  <c r="W61" i="10"/>
  <c r="R61" i="10"/>
  <c r="P61" i="10"/>
  <c r="L61" i="10"/>
  <c r="L68" i="10" s="1"/>
  <c r="J61" i="10"/>
  <c r="J68" i="10" s="1"/>
  <c r="G61" i="10"/>
  <c r="F61" i="10"/>
  <c r="E61" i="10"/>
  <c r="X54" i="10"/>
  <c r="W54" i="10"/>
  <c r="V54" i="10"/>
  <c r="U54" i="10"/>
  <c r="T54" i="10"/>
  <c r="S54" i="10"/>
  <c r="R54" i="10"/>
  <c r="Q54" i="10"/>
  <c r="I54" i="10"/>
  <c r="G54" i="10"/>
  <c r="F54" i="10"/>
  <c r="E54" i="10"/>
  <c r="T39" i="10"/>
  <c r="S39" i="10"/>
  <c r="R39" i="10"/>
  <c r="Q39" i="10"/>
  <c r="O39" i="10"/>
  <c r="I39" i="10"/>
  <c r="H39" i="10"/>
  <c r="G39" i="10"/>
  <c r="F39" i="10"/>
  <c r="E39" i="10"/>
  <c r="Z27" i="10"/>
  <c r="X27" i="10"/>
  <c r="V27" i="10"/>
  <c r="U27" i="10"/>
  <c r="R27" i="10"/>
  <c r="Q27" i="10"/>
  <c r="M27" i="10"/>
  <c r="M68" i="10" s="1"/>
  <c r="I27" i="10"/>
  <c r="G27" i="10"/>
  <c r="F27" i="10"/>
  <c r="E27" i="10"/>
  <c r="U20" i="10"/>
  <c r="Q20" i="10"/>
  <c r="O20" i="10"/>
  <c r="H20" i="10"/>
  <c r="G20" i="10"/>
  <c r="F20" i="10"/>
  <c r="E20" i="10"/>
  <c r="F69" i="10" l="1"/>
  <c r="F103" i="10" s="1"/>
  <c r="F108" i="10" s="1"/>
  <c r="Q68" i="10"/>
  <c r="Q102" i="10" s="1"/>
  <c r="Y138" i="10"/>
  <c r="W103" i="10"/>
  <c r="Y68" i="10"/>
  <c r="Y102" i="10" s="1"/>
  <c r="G68" i="10"/>
  <c r="G215" i="10" s="1"/>
  <c r="W68" i="10"/>
  <c r="W102" i="10" s="1"/>
  <c r="S103" i="10"/>
  <c r="S68" i="10"/>
  <c r="S102" i="10" s="1"/>
  <c r="H68" i="10"/>
  <c r="H137" i="10" s="1"/>
  <c r="E68" i="10"/>
  <c r="E172" i="10" s="1"/>
  <c r="U68" i="10"/>
  <c r="U102" i="10" s="1"/>
  <c r="I68" i="10"/>
  <c r="I137" i="10" s="1"/>
  <c r="O68" i="10"/>
  <c r="O172" i="10" s="1"/>
  <c r="M215" i="10"/>
  <c r="M172" i="10"/>
  <c r="M137" i="10"/>
  <c r="M102" i="10"/>
  <c r="J215" i="10"/>
  <c r="J172" i="10"/>
  <c r="J137" i="10"/>
  <c r="J102" i="10"/>
  <c r="L102" i="10"/>
  <c r="L215" i="10"/>
  <c r="L172" i="10"/>
  <c r="L137" i="10"/>
  <c r="N137" i="10"/>
  <c r="O138" i="10"/>
  <c r="W138" i="10"/>
  <c r="N172" i="10"/>
  <c r="W173" i="10"/>
  <c r="N215" i="10"/>
  <c r="W216" i="10"/>
  <c r="Q138" i="10"/>
  <c r="Y173" i="10"/>
  <c r="Y216" i="10"/>
  <c r="Q103" i="10"/>
  <c r="Y103" i="10"/>
  <c r="Y107" i="10" s="1"/>
  <c r="S138" i="10"/>
  <c r="S173" i="10"/>
  <c r="S216" i="10"/>
  <c r="O173" i="10"/>
  <c r="O216" i="10"/>
  <c r="Q173" i="10"/>
  <c r="U138" i="10"/>
  <c r="U173" i="10"/>
  <c r="F138" i="10" l="1"/>
  <c r="F143" i="10" s="1"/>
  <c r="F173" i="10"/>
  <c r="F178" i="10" s="1"/>
  <c r="Q137" i="10"/>
  <c r="Q172" i="10"/>
  <c r="F216" i="10"/>
  <c r="F221" i="10" s="1"/>
  <c r="Q215" i="10"/>
  <c r="H215" i="10"/>
  <c r="Y172" i="10"/>
  <c r="Y215" i="10"/>
  <c r="Y137" i="10"/>
  <c r="G102" i="10"/>
  <c r="W215" i="10"/>
  <c r="G137" i="10"/>
  <c r="G172" i="10"/>
  <c r="W137" i="10"/>
  <c r="E102" i="10"/>
  <c r="E109" i="10" s="1"/>
  <c r="W172" i="10"/>
  <c r="U172" i="10"/>
  <c r="U215" i="10"/>
  <c r="U137" i="10"/>
  <c r="S137" i="10"/>
  <c r="H102" i="10"/>
  <c r="H172" i="10"/>
  <c r="S215" i="10"/>
  <c r="S172" i="10"/>
  <c r="I172" i="10"/>
  <c r="I102" i="10"/>
  <c r="E215" i="10"/>
  <c r="E222" i="10" s="1"/>
  <c r="I215" i="10"/>
  <c r="E179" i="10"/>
  <c r="E137" i="10"/>
  <c r="E144" i="10" s="1"/>
  <c r="O137" i="10"/>
  <c r="O215" i="10"/>
  <c r="O102" i="10"/>
</calcChain>
</file>

<file path=xl/sharedStrings.xml><?xml version="1.0" encoding="utf-8"?>
<sst xmlns="http://schemas.openxmlformats.org/spreadsheetml/2006/main" count="560" uniqueCount="191">
  <si>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</si>
  <si>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</si>
  <si>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</si>
  <si>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</si>
  <si>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</si>
  <si>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</si>
  <si>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</si>
  <si>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</si>
  <si>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</si>
  <si>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</si>
  <si>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</si>
  <si>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</si>
  <si>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</si>
  <si>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</si>
  <si>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</si>
  <si>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</si>
  <si>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</si>
  <si>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</si>
  <si>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</si>
  <si>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</si>
  <si>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</si>
  <si>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</si>
  <si>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Podstawy diagnozy i poznawania wychowanka i ucznia</t>
  </si>
  <si>
    <t>Emisja głosu</t>
  </si>
  <si>
    <t>Moduł badawczy</t>
  </si>
  <si>
    <t>Seminarium dyplomowe</t>
  </si>
  <si>
    <t xml:space="preserve">Moduł dodatkowy </t>
  </si>
  <si>
    <t>Wychowanie fizyczne</t>
  </si>
  <si>
    <t>W - wykłady, K - konwersatorium, Ćw A - ćwiczenia audytoryjne, Ćw W - ćw. warsztatowe, Ćw L - ćw. laboratoryjne, L - lektorat, S - semianrium, P - praktyka</t>
  </si>
  <si>
    <t>Nr modułu standard.</t>
  </si>
  <si>
    <t>Psychopedagogiczne aspekty wczesnej edukacji</t>
  </si>
  <si>
    <t>Modele wczesnej edukacji/ Models of early education</t>
  </si>
  <si>
    <t>Kształcenie integracyjne</t>
  </si>
  <si>
    <t>Książka obrazkowa dla dzieci (Picture books for children)</t>
  </si>
  <si>
    <t>Wczesna edukacja polonistyczna</t>
  </si>
  <si>
    <t>Wczesna edukacja matematyczna</t>
  </si>
  <si>
    <t>Ocenianie szkolne</t>
  </si>
  <si>
    <t>Technika i komputery we wczesnej edukacji</t>
  </si>
  <si>
    <t>specjalność dodatkowa: wczesna edukacja z TERAPIĄ PEDAGOGICZNĄ</t>
  </si>
  <si>
    <t>Teoretyczne podstawy terapii pedagogicznej</t>
  </si>
  <si>
    <t>Pedagogika niepełnosprawnych intelektualnie</t>
  </si>
  <si>
    <t>Psychologia rozwojowa z elementami psychologii klinicznej</t>
  </si>
  <si>
    <t>Elementy psychopatologii</t>
  </si>
  <si>
    <t>Kształtowanie się i rozwój mowy dziecka</t>
  </si>
  <si>
    <t>Diagnoza specjalnych potrzeb edukacyjnych</t>
  </si>
  <si>
    <t>Metody terapii pedagogicznej</t>
  </si>
  <si>
    <t>Metodyka zajęć korekcyjno-kompensacyjnych</t>
  </si>
  <si>
    <t>Terapia specyficznych trudności w uczeniu się</t>
  </si>
  <si>
    <t>Terapia zaburzeń emocjonalnych i socjoterapia</t>
  </si>
  <si>
    <t>specjalność dodatkowa: wczesna edukacja z LOGOPEDIĄ</t>
  </si>
  <si>
    <t>specjalność dodatkowa: wczesna edukacja z JĘZYKIEM ANGIELSKIM</t>
  </si>
  <si>
    <t>Fonetyka i fonologia języka polskiego</t>
  </si>
  <si>
    <t>Elementy foniatrii</t>
  </si>
  <si>
    <t xml:space="preserve">Ortoepia </t>
  </si>
  <si>
    <t>Jąkanie</t>
  </si>
  <si>
    <t>Dyslalia</t>
  </si>
  <si>
    <t>Logorytmika</t>
  </si>
  <si>
    <t>Surdologopedia</t>
  </si>
  <si>
    <t>Afazja</t>
  </si>
  <si>
    <t>Creative writing</t>
  </si>
  <si>
    <t>CZĘŚĆ I - MODUŁY OBOWIĄZKOWE I OGRANICZONEGO WYBORU dla wszystkich studentów</t>
  </si>
  <si>
    <t>W - wykłady, K - konwersatorium, Ćw A - ćwiczenia audytoryjne, Ćw W - ćw. warsztatowe, Ćw L - ćw. laboratoryjne, L - lektorat, S - seminarium, P - praktyka</t>
  </si>
  <si>
    <t>OW</t>
  </si>
  <si>
    <t>Kierowanie klasą szkolną (Classroom management)</t>
  </si>
  <si>
    <t>2.3.</t>
  </si>
  <si>
    <t>3.3.</t>
  </si>
  <si>
    <t>4.3.</t>
  </si>
  <si>
    <t>Praktyka pedagogiczna 1.</t>
  </si>
  <si>
    <t>Praktyka pedagogiczna 2.</t>
  </si>
  <si>
    <t>Praktyka pedagogiczna 3.</t>
  </si>
  <si>
    <t>RAZEM godzin (cz. I i II)</t>
  </si>
  <si>
    <t>Methodology of early English education</t>
  </si>
  <si>
    <t>Moduły obowiązkowe i ograniczonego wyboru</t>
  </si>
  <si>
    <t xml:space="preserve">Liczba godzin </t>
  </si>
  <si>
    <t>CZĘŚĆ II - BLOK MODUŁÓW DO WYBORU - moduły specjalnościowe, zgodnie z wyborem dokonanym po I roku studiów, obowiązuje do końca studiów</t>
  </si>
  <si>
    <t>Liczba godzin w module II A</t>
  </si>
  <si>
    <t>Punkty ECTS  za moduł II A</t>
  </si>
  <si>
    <t>SUMA punktów ECTS</t>
  </si>
  <si>
    <t>Podsumowanie</t>
  </si>
  <si>
    <t xml:space="preserve">RAZEM punktów ECTS  (cz. I i II), w tym: </t>
  </si>
  <si>
    <t>SUMA godzin (max)</t>
  </si>
  <si>
    <t>Język obcy - kurs zintegrowany                                                            (dwa poziomy zawansowania)</t>
  </si>
  <si>
    <t>Moduł do wyboru                                                         Specjalność: wczesna edukacja z terapią pedagogiczną</t>
  </si>
  <si>
    <t>Moduł do wyboru                                                         Specjalność: wczesna edukacja z logopedią</t>
  </si>
  <si>
    <t>Moduł do wyboru                                                         Specjalność: wczesna edukacja z językiem angielskim</t>
  </si>
  <si>
    <t>Liczba godzin w module II B</t>
  </si>
  <si>
    <t>Punkty ECTS  za moduł II B</t>
  </si>
  <si>
    <t>Liczba godzin w module II C</t>
  </si>
  <si>
    <t>Punkty ECTS  za moduł II C</t>
  </si>
  <si>
    <t xml:space="preserve">         ECTS za przedmioty ograniczonego wyboru</t>
  </si>
  <si>
    <t xml:space="preserve">         ECTS za wybrany moduł dodatkowej specjalności (IIA)</t>
  </si>
  <si>
    <t xml:space="preserve">         ECTS za wybrany moduł dodatkowej specjalności (II B)</t>
  </si>
  <si>
    <t xml:space="preserve">         ECTS za wybrany moduł dodatkowej specjalności (II C)</t>
  </si>
  <si>
    <t>Oligofrenologopedia</t>
  </si>
  <si>
    <t>English for Teachers</t>
  </si>
  <si>
    <t xml:space="preserve">English with elements of phonetics </t>
  </si>
  <si>
    <t>2.1.</t>
  </si>
  <si>
    <t>3.1.</t>
  </si>
  <si>
    <t>2.1/2.2</t>
  </si>
  <si>
    <t>OW/    2.2.</t>
  </si>
  <si>
    <t>3.2.</t>
  </si>
  <si>
    <t>2.2.</t>
  </si>
  <si>
    <t xml:space="preserve">2.1. </t>
  </si>
  <si>
    <t>4.1.</t>
  </si>
  <si>
    <t>4.1/  4.2.</t>
  </si>
  <si>
    <t>English Grammar</t>
  </si>
  <si>
    <t>4.2</t>
  </si>
  <si>
    <t>4.2.</t>
  </si>
  <si>
    <t xml:space="preserve">4.2 </t>
  </si>
  <si>
    <t>Plus ECTS do uzyskania z modułów do wyboru (cz. III)</t>
  </si>
  <si>
    <t xml:space="preserve">Punkty ECTS  z modułów obowiązkowych, w tym: </t>
  </si>
  <si>
    <t xml:space="preserve">          ECTS za przedmioty ograniczonego wyboru</t>
  </si>
  <si>
    <t>Wprowadzenie do praktyk pedagogicznych</t>
  </si>
  <si>
    <t>Zo, E</t>
  </si>
  <si>
    <t>Zo</t>
  </si>
  <si>
    <t>2Zo</t>
  </si>
  <si>
    <t>Zo,E</t>
  </si>
  <si>
    <t>2o</t>
  </si>
  <si>
    <t>Psychologiczne koncepcje człowieka, jego rozwoju i edukacji</t>
  </si>
  <si>
    <t xml:space="preserve"> E</t>
  </si>
  <si>
    <t>Podstawy przedmiotowe i metodyczne wczesnej edukacji</t>
  </si>
  <si>
    <t>Wprowadzenie do logopedii</t>
  </si>
  <si>
    <t>4.1</t>
  </si>
  <si>
    <t xml:space="preserve">          ECTS za wykład uczelniany</t>
  </si>
  <si>
    <t xml:space="preserve"> </t>
  </si>
  <si>
    <t>Pedagogika przedszkolna z metodyką</t>
  </si>
  <si>
    <t>Pedagogika wczesnoszkolna z metodyką</t>
  </si>
  <si>
    <t>Analiza doświadczeń pedagogicznych</t>
  </si>
  <si>
    <t>Dziecięce filozofowanie</t>
  </si>
  <si>
    <t xml:space="preserve">Wspieranie rozwoju dziecka w przedszkolu i klasach początkowych/ Supporting the child's development in the early education </t>
  </si>
  <si>
    <t>1./3.2.</t>
  </si>
  <si>
    <t>Przygotowanie teoretyczne</t>
  </si>
  <si>
    <r>
      <t>Filozoficzne i socjologiczne podstawy edukacji i wiedzy</t>
    </r>
    <r>
      <rPr>
        <b/>
        <sz val="8"/>
        <rFont val="Arial"/>
        <family val="2"/>
        <charset val="238"/>
      </rPr>
      <t/>
    </r>
  </si>
  <si>
    <t>Pedagogika i jej współczesne kierunki</t>
  </si>
  <si>
    <t>Teoretyczne podstawy wychowania i opieki</t>
  </si>
  <si>
    <t>Biomedyczne podstawy rozwoju</t>
  </si>
  <si>
    <t>Drama i teatr dziecięcy w terapii</t>
  </si>
  <si>
    <t>Drama and children's play</t>
  </si>
  <si>
    <t>Moduł do wyboru                                                         Specjalność: wczesna edukacja z edukacją teatralną</t>
  </si>
  <si>
    <t>Wprowadzenie do nauki o teatrze i dramacie</t>
  </si>
  <si>
    <t>Podstawy wiedzy o teatrze dziecięcym</t>
  </si>
  <si>
    <t>Psychologiczne konteksty teatru dziecięcego</t>
  </si>
  <si>
    <t>Teksty literackie w teatrze dzieci i dla dzieci</t>
  </si>
  <si>
    <t>Tekst dziecięcy jako tworzywo teatralne</t>
  </si>
  <si>
    <t>Pisanie scenariuszy</t>
  </si>
  <si>
    <t>Scenografia i kostiumy</t>
  </si>
  <si>
    <t>Reżyser i aktor w teatrze dziecięcym</t>
  </si>
  <si>
    <t>Teatr lalkowy i teatr cieni</t>
  </si>
  <si>
    <t>Ruch, muzyka, taniec</t>
  </si>
  <si>
    <t>Muzyka i śpiew</t>
  </si>
  <si>
    <t>Recenzowanie spektakli teatralnych</t>
  </si>
  <si>
    <t>Przedstawienie dyplomowe</t>
  </si>
  <si>
    <t>Teoretyczne podstawy kształcenia</t>
  </si>
  <si>
    <t>Podstawy pedeutologii i teorii szkoły</t>
  </si>
  <si>
    <t>Historia dzieciństwa i wczesnej edukacji</t>
  </si>
  <si>
    <t>Strategie metodologii ilościowej i jakościowej</t>
  </si>
  <si>
    <t>Socjologiczno - polityczne aspekty dzieciństwa</t>
  </si>
  <si>
    <t>OW/  2.1.</t>
  </si>
  <si>
    <t>OW/     2.1/2.2</t>
  </si>
  <si>
    <t>Dzieciństwo we współczesnym świecie                                                  (Childhood in the contemporary world)</t>
  </si>
  <si>
    <t>Komunikacja dla współpracy i rozwiązywanie konfliktów w edukacji (Communication for cooperation and solving conflicts in education)</t>
  </si>
  <si>
    <t xml:space="preserve">Wczesna edukacja przyrodnicza i eksperymentowanie                            (Early science and experimenting) </t>
  </si>
  <si>
    <t>OW 1./3.2.</t>
  </si>
  <si>
    <t>OW/ 1./3.2.</t>
  </si>
  <si>
    <t xml:space="preserve">OW/ 1./3.2. </t>
  </si>
  <si>
    <r>
      <t xml:space="preserve">Wczesna edukacja zdrowotna i fizyczna </t>
    </r>
    <r>
      <rPr>
        <b/>
        <sz val="9"/>
        <color rgb="FF00B050"/>
        <rFont val="Calibri"/>
        <family val="2"/>
        <charset val="238"/>
        <scheme val="minor"/>
      </rPr>
      <t/>
    </r>
  </si>
  <si>
    <t>Punkty ECTS  za moduł II D</t>
  </si>
  <si>
    <t>Liczba godzin w module II D</t>
  </si>
  <si>
    <t>Drama i teatr dziecięcy w logopedii</t>
  </si>
  <si>
    <t>Sztuka i wspieranie twórczości plastycznej dziecka (Art and supporting child's artistic creativity)</t>
  </si>
  <si>
    <t xml:space="preserve">Muzyka i wspieranie twórczości muzycznej dziecka (Music and supporting child's musical creativity)                              </t>
  </si>
  <si>
    <r>
      <t>Przedszkole i szkoła jako nowe środowisko dziecka</t>
    </r>
    <r>
      <rPr>
        <strike/>
        <sz val="9"/>
        <rFont val="Calibri"/>
        <family val="2"/>
        <charset val="238"/>
        <scheme val="minor"/>
      </rPr>
      <t xml:space="preserve"> </t>
    </r>
    <r>
      <rPr>
        <b/>
        <strike/>
        <sz val="8"/>
        <color rgb="FF00B050"/>
        <rFont val="Arial"/>
        <family val="2"/>
        <charset val="238"/>
      </rPr>
      <t/>
    </r>
  </si>
  <si>
    <t>specjalność dodatkowa: wczesna edukacja z EDUKACJĄ TEATRALNĄ</t>
  </si>
  <si>
    <t>Liczba godzin</t>
  </si>
  <si>
    <t>Liczba egzaminów</t>
  </si>
  <si>
    <t>Liczba egzaminów w module II A</t>
  </si>
  <si>
    <t>RAZEM godzin (cz. I i II A)</t>
  </si>
  <si>
    <t xml:space="preserve">Plus ECTS do uzyskania z modułów do wyboru (cz. III) </t>
  </si>
  <si>
    <t xml:space="preserve">         ECTS za wykład uczelniany</t>
  </si>
  <si>
    <t>Liczba egzaminów w module II B</t>
  </si>
  <si>
    <t>Liczba egzaminów w module II C</t>
  </si>
  <si>
    <t>Liczba egzaminów w module II D</t>
  </si>
  <si>
    <t xml:space="preserve">         ECTS za wybrany moduł dodatkowej specjalności (II D)</t>
  </si>
  <si>
    <t>moduły dodatkowej specjalności do wyboru od II roku: wczesna edukacja z: jęz. angielskim/ terapią pedagogiczną/ logopedią/edukacją teatralną</t>
  </si>
  <si>
    <t xml:space="preserve">Kierunek: PEDAGOGIKA WCZESNEJ EDUKACJI - PLAN STUDIÓW  OD ROKU AKADEMICKIEGO 2015-2016                                     </t>
  </si>
  <si>
    <t>Wykład na innym kierunku</t>
  </si>
  <si>
    <t>NIESTACJONARNE STUDIA I STOPNIA, profil OGÓLNOAKADEMICKI</t>
  </si>
  <si>
    <t xml:space="preserve">rok I  2016-17                        </t>
  </si>
  <si>
    <t xml:space="preserve">rok II  2017-18        </t>
  </si>
  <si>
    <t>rok III  2018-19</t>
  </si>
  <si>
    <t>2Zo,E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</si>
</sst>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u/>
      <sz val="10"/>
      <color theme="10"/>
      <name val="Arial CE"/>
      <charset val="238"/>
    </font>
    <font>
      <u/>
      <sz val="10"/>
      <name val="Arial CE"/>
      <charset val="238"/>
    </font>
    <font>
      <b/>
      <strike/>
      <sz val="8"/>
      <color rgb="FF00B05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FF0000"/>
      <name val="Arial CE"/>
      <charset val="238"/>
    </font>
    <font>
      <b/>
      <sz val="8"/>
      <color rgb="FFFF0000"/>
      <name val="Arial CE"/>
      <charset val="238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7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center"/>
    </xf>
    <xf numFmtId="0" fontId="1" fillId="2" borderId="15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Fill="1" applyBorder="1" applyAlignment="1" applyProtection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/>
    <xf numFmtId="0" fontId="12" fillId="0" borderId="2" xfId="0" applyFont="1" applyFill="1" applyBorder="1" applyAlignment="1"/>
    <xf numFmtId="0" fontId="12" fillId="0" borderId="1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2" fillId="0" borderId="4" xfId="0" applyFont="1" applyFill="1" applyBorder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/>
    <xf numFmtId="0" fontId="15" fillId="0" borderId="4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57" xfId="0" applyFont="1" applyFill="1" applyBorder="1"/>
    <xf numFmtId="0" fontId="10" fillId="0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46" xfId="0" applyFont="1" applyFill="1" applyBorder="1"/>
    <xf numFmtId="0" fontId="11" fillId="0" borderId="19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" fillId="0" borderId="25" xfId="0" applyFont="1" applyFill="1" applyBorder="1"/>
    <xf numFmtId="0" fontId="11" fillId="0" borderId="2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/>
    </xf>
    <xf numFmtId="0" fontId="11" fillId="0" borderId="29" xfId="0" applyFont="1" applyFill="1" applyBorder="1" applyAlignment="1"/>
    <xf numFmtId="0" fontId="11" fillId="0" borderId="6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3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45" xfId="0" applyFont="1" applyFill="1" applyBorder="1"/>
    <xf numFmtId="0" fontId="11" fillId="0" borderId="45" xfId="0" applyFont="1" applyFill="1" applyBorder="1" applyAlignment="1">
      <alignment horizontal="center" vertical="center"/>
    </xf>
    <xf numFmtId="0" fontId="11" fillId="0" borderId="51" xfId="0" applyFont="1" applyFill="1" applyBorder="1"/>
    <xf numFmtId="0" fontId="12" fillId="0" borderId="49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/>
    <xf numFmtId="0" fontId="11" fillId="0" borderId="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/>
    <xf numFmtId="0" fontId="11" fillId="0" borderId="0" xfId="0" applyFont="1" applyFill="1" applyAlignment="1">
      <alignment horizontal="left" vertical="center"/>
    </xf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Alignment="1"/>
    <xf numFmtId="0" fontId="12" fillId="0" borderId="0" xfId="0" applyFont="1" applyFill="1" applyAlignment="1"/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left" vertical="center"/>
    </xf>
    <xf numFmtId="0" fontId="11" fillId="0" borderId="81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1" fillId="0" borderId="80" xfId="0" applyFont="1" applyFill="1" applyBorder="1" applyAlignment="1"/>
    <xf numFmtId="0" fontId="11" fillId="0" borderId="80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left" vertical="center" wrapText="1"/>
    </xf>
    <xf numFmtId="0" fontId="12" fillId="4" borderId="18" xfId="0" applyFont="1" applyFill="1" applyBorder="1"/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left" vertical="center"/>
    </xf>
    <xf numFmtId="0" fontId="12" fillId="0" borderId="92" xfId="0" applyFont="1" applyFill="1" applyBorder="1"/>
    <xf numFmtId="0" fontId="12" fillId="0" borderId="93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left" vertical="center"/>
    </xf>
    <xf numFmtId="0" fontId="12" fillId="0" borderId="100" xfId="0" applyFont="1" applyFill="1" applyBorder="1" applyAlignment="1">
      <alignment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center" vertical="center" wrapText="1"/>
    </xf>
    <xf numFmtId="0" fontId="12" fillId="0" borderId="105" xfId="0" applyFont="1" applyFill="1" applyBorder="1" applyAlignment="1">
      <alignment horizontal="center" vertical="center" wrapText="1"/>
    </xf>
    <xf numFmtId="16" fontId="10" fillId="0" borderId="10" xfId="0" applyNumberFormat="1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left" vertical="center"/>
    </xf>
    <xf numFmtId="0" fontId="12" fillId="0" borderId="6" xfId="0" applyFont="1" applyFill="1" applyBorder="1"/>
    <xf numFmtId="0" fontId="12" fillId="3" borderId="57" xfId="0" applyFont="1" applyFill="1" applyBorder="1" applyAlignment="1">
      <alignment horizontal="left" vertical="center" wrapText="1"/>
    </xf>
    <xf numFmtId="0" fontId="12" fillId="3" borderId="58" xfId="0" applyFont="1" applyFill="1" applyBorder="1"/>
    <xf numFmtId="0" fontId="12" fillId="3" borderId="60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3" borderId="5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 wrapText="1"/>
    </xf>
    <xf numFmtId="0" fontId="12" fillId="0" borderId="11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5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/>
    <xf numFmtId="0" fontId="13" fillId="0" borderId="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3" fillId="0" borderId="0" xfId="0" applyFont="1" applyFill="1"/>
    <xf numFmtId="0" fontId="22" fillId="0" borderId="1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wrapText="1"/>
    </xf>
    <xf numFmtId="0" fontId="11" fillId="4" borderId="6" xfId="0" applyFont="1" applyFill="1" applyBorder="1" applyAlignment="1">
      <alignment wrapText="1"/>
    </xf>
    <xf numFmtId="0" fontId="12" fillId="4" borderId="24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wrapText="1"/>
    </xf>
    <xf numFmtId="0" fontId="11" fillId="4" borderId="4" xfId="0" applyFont="1" applyFill="1" applyBorder="1" applyAlignment="1">
      <alignment wrapText="1"/>
    </xf>
    <xf numFmtId="0" fontId="12" fillId="4" borderId="21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2" fillId="4" borderId="109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wrapText="1"/>
    </xf>
    <xf numFmtId="0" fontId="12" fillId="4" borderId="36" xfId="0" applyFont="1" applyFill="1" applyBorder="1" applyAlignment="1">
      <alignment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/>
    </xf>
    <xf numFmtId="0" fontId="12" fillId="4" borderId="1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10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3" borderId="113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/>
    </xf>
    <xf numFmtId="0" fontId="12" fillId="3" borderId="4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11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10" xfId="0" applyFont="1" applyFill="1" applyBorder="1" applyAlignment="1">
      <alignment horizontal="center" vertical="center" wrapText="1"/>
    </xf>
    <xf numFmtId="0" fontId="12" fillId="4" borderId="112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2" fillId="4" borderId="13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 textRotation="90" wrapText="1"/>
    </xf>
    <xf numFmtId="0" fontId="12" fillId="4" borderId="8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textRotation="90" wrapText="1"/>
    </xf>
    <xf numFmtId="0" fontId="12" fillId="4" borderId="25" xfId="0" applyFont="1" applyFill="1" applyBorder="1" applyAlignment="1">
      <alignment horizontal="center" vertical="center" textRotation="90" wrapText="1"/>
    </xf>
    <xf numFmtId="0" fontId="12" fillId="4" borderId="26" xfId="0" applyFont="1" applyFill="1" applyBorder="1" applyAlignment="1">
      <alignment horizontal="center" vertical="center" textRotation="90" wrapText="1"/>
    </xf>
    <xf numFmtId="0" fontId="12" fillId="4" borderId="4" xfId="0" applyFont="1" applyFill="1" applyBorder="1" applyAlignment="1">
      <alignment horizontal="center" vertical="center" textRotation="90"/>
    </xf>
    <xf numFmtId="0" fontId="12" fillId="4" borderId="8" xfId="0" applyFont="1" applyFill="1" applyBorder="1" applyAlignment="1">
      <alignment horizontal="center" vertical="center" textRotation="90"/>
    </xf>
    <xf numFmtId="0" fontId="12" fillId="4" borderId="21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textRotation="90" wrapText="1"/>
    </xf>
    <xf numFmtId="0" fontId="12" fillId="4" borderId="18" xfId="0" applyFont="1" applyFill="1" applyBorder="1" applyAlignment="1">
      <alignment horizontal="center" vertical="center" textRotation="90" wrapText="1"/>
    </xf>
    <xf numFmtId="0" fontId="12" fillId="4" borderId="27" xfId="0" applyFont="1" applyFill="1" applyBorder="1" applyAlignment="1">
      <alignment horizontal="center" vertical="center" textRotation="90" wrapText="1"/>
    </xf>
    <xf numFmtId="0" fontId="12" fillId="0" borderId="95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4" borderId="89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7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2" fillId="3" borderId="55" xfId="0" applyFont="1" applyFill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/>
    <xf numFmtId="0" fontId="11" fillId="0" borderId="2" xfId="0" applyFont="1" applyFill="1" applyBorder="1" applyAlignment="1"/>
    <xf numFmtId="0" fontId="12" fillId="4" borderId="2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30" xfId="0" applyFont="1" applyFill="1" applyBorder="1" applyAlignment="1"/>
    <xf numFmtId="0" fontId="11" fillId="0" borderId="51" xfId="0" applyFont="1" applyFill="1" applyBorder="1"/>
    <xf numFmtId="0" fontId="11" fillId="0" borderId="53" xfId="0" applyFont="1" applyFill="1" applyBorder="1"/>
    <xf numFmtId="0" fontId="11" fillId="0" borderId="16" xfId="0" applyFont="1" applyFill="1" applyBorder="1" applyAlignment="1"/>
    <xf numFmtId="0" fontId="12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/>
    <xf numFmtId="0" fontId="11" fillId="0" borderId="25" xfId="0" applyFont="1" applyFill="1" applyBorder="1" applyAlignment="1"/>
    <xf numFmtId="0" fontId="12" fillId="4" borderId="2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textRotation="90"/>
    </xf>
    <xf numFmtId="0" fontId="12" fillId="4" borderId="3" xfId="0" applyFont="1" applyFill="1" applyBorder="1" applyAlignment="1">
      <alignment horizontal="center" vertical="center" textRotation="90"/>
    </xf>
    <xf numFmtId="0" fontId="12" fillId="4" borderId="9" xfId="0" applyFont="1" applyFill="1" applyBorder="1" applyAlignment="1">
      <alignment horizontal="center" vertical="center" textRotation="90"/>
    </xf>
    <xf numFmtId="0" fontId="12" fillId="4" borderId="6" xfId="0" applyFont="1" applyFill="1" applyBorder="1" applyAlignment="1">
      <alignment horizontal="center" vertical="center" textRotation="90"/>
    </xf>
    <xf numFmtId="0" fontId="12" fillId="4" borderId="2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11" fillId="0" borderId="33" xfId="0" applyFont="1" applyBorder="1" applyAlignment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66"/>
      <color rgb="FFF76909"/>
      <color rgb="FF993300"/>
      <color rgb="FFFF00FF"/>
      <color rgb="FF33CC33"/>
      <color rgb="FFCC0099"/>
      <color rgb="FF0000CC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2"/>
  <sheetViews>
    <sheetView tabSelected="1" topLeftCell="A148" zoomScaleNormal="100" workbookViewId="0">
      <selection activeCell="K156" sqref="K156:K159"/>
    </sheetView>
  </sheetViews>
  <sheetFormatPr defaultColWidth="9.140625" defaultRowHeight="11.25" x14ac:dyDescent="0.2"/>
  <cols>
    <col min="1" max="1" width="40" style="23" customWidth="1"/>
    <col min="2" max="4" width="4.7109375" style="10" customWidth="1"/>
    <col min="5" max="5" width="5.7109375" style="10" customWidth="1"/>
    <col min="6" max="6" width="4.28515625" style="11" customWidth="1"/>
    <col min="7" max="7" width="4.28515625" style="24" customWidth="1"/>
    <col min="8" max="8" width="3.140625" style="24" customWidth="1"/>
    <col min="9" max="9" width="3.85546875" style="24" customWidth="1"/>
    <col min="10" max="13" width="3.42578125" style="24" customWidth="1"/>
    <col min="14" max="14" width="4.85546875" style="24" customWidth="1"/>
    <col min="15" max="21" width="4.28515625" style="11" customWidth="1"/>
    <col min="22" max="22" width="4.5703125" style="11" customWidth="1"/>
    <col min="23" max="26" width="4.28515625" style="11" customWidth="1"/>
    <col min="27" max="30" width="9.140625" style="14"/>
    <col min="31" max="16384" width="9.140625" style="63"/>
  </cols>
  <sheetData>
    <row r="1" spans="1:30" ht="12.75" x14ac:dyDescent="0.2">
      <c r="A1" s="569" t="s">
        <v>184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</row>
    <row r="2" spans="1:30" ht="12.75" x14ac:dyDescent="0.2">
      <c r="A2" s="570" t="s">
        <v>186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</row>
    <row r="3" spans="1:30" ht="12.75" x14ac:dyDescent="0.2">
      <c r="A3" s="570" t="s">
        <v>183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</row>
    <row r="4" spans="1:30" s="10" customFormat="1" ht="7.1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4"/>
      <c r="AB4" s="14"/>
      <c r="AC4" s="14"/>
      <c r="AD4" s="14"/>
    </row>
    <row r="5" spans="1:30" s="4" customFormat="1" ht="12.75" x14ac:dyDescent="0.2">
      <c r="A5" s="569" t="s">
        <v>60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15"/>
      <c r="AB5" s="15"/>
      <c r="AC5" s="15"/>
      <c r="AD5" s="15"/>
    </row>
    <row r="6" spans="1:30" ht="4.1500000000000004" customHeight="1" x14ac:dyDescent="0.2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  <c r="W6" s="571"/>
      <c r="X6" s="571"/>
      <c r="Y6" s="571"/>
      <c r="Z6" s="571"/>
    </row>
    <row r="7" spans="1:30" s="3" customFormat="1" ht="12" x14ac:dyDescent="0.2">
      <c r="A7" s="572" t="s">
        <v>61</v>
      </c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2"/>
      <c r="S7" s="572"/>
      <c r="T7" s="572"/>
      <c r="U7" s="572"/>
      <c r="V7" s="572"/>
      <c r="W7" s="572"/>
      <c r="X7" s="572"/>
      <c r="Y7" s="572"/>
      <c r="Z7" s="572"/>
      <c r="AA7" s="16"/>
      <c r="AB7" s="16"/>
      <c r="AC7" s="16"/>
      <c r="AD7" s="16"/>
    </row>
    <row r="8" spans="1:30" s="1" customFormat="1" ht="12" customHeight="1" x14ac:dyDescent="0.2">
      <c r="A8" s="452" t="s">
        <v>72</v>
      </c>
      <c r="B8" s="455" t="s">
        <v>29</v>
      </c>
      <c r="C8" s="416" t="s">
        <v>0</v>
      </c>
      <c r="D8" s="457"/>
      <c r="E8" s="458" t="s">
        <v>173</v>
      </c>
      <c r="F8" s="461" t="s">
        <v>1</v>
      </c>
      <c r="G8" s="469" t="s">
        <v>2</v>
      </c>
      <c r="H8" s="434"/>
      <c r="I8" s="434"/>
      <c r="J8" s="434"/>
      <c r="K8" s="434"/>
      <c r="L8" s="434"/>
      <c r="M8" s="434"/>
      <c r="N8" s="436"/>
      <c r="O8" s="464" t="s">
        <v>187</v>
      </c>
      <c r="P8" s="465"/>
      <c r="Q8" s="465"/>
      <c r="R8" s="466"/>
      <c r="S8" s="464" t="s">
        <v>188</v>
      </c>
      <c r="T8" s="465"/>
      <c r="U8" s="465"/>
      <c r="V8" s="466"/>
      <c r="W8" s="464" t="s">
        <v>189</v>
      </c>
      <c r="X8" s="465"/>
      <c r="Y8" s="465"/>
      <c r="Z8" s="466"/>
      <c r="AA8" s="17"/>
      <c r="AB8" s="17"/>
      <c r="AC8" s="17"/>
      <c r="AD8" s="17"/>
    </row>
    <row r="9" spans="1:30" s="1" customFormat="1" ht="12" x14ac:dyDescent="0.2">
      <c r="A9" s="453"/>
      <c r="B9" s="455"/>
      <c r="C9" s="416" t="s">
        <v>11</v>
      </c>
      <c r="D9" s="457" t="s">
        <v>10</v>
      </c>
      <c r="E9" s="459"/>
      <c r="F9" s="461"/>
      <c r="G9" s="463" t="s">
        <v>3</v>
      </c>
      <c r="H9" s="434" t="s">
        <v>4</v>
      </c>
      <c r="I9" s="434" t="s">
        <v>5</v>
      </c>
      <c r="J9" s="434"/>
      <c r="K9" s="434"/>
      <c r="L9" s="434" t="s">
        <v>7</v>
      </c>
      <c r="M9" s="434" t="s">
        <v>8</v>
      </c>
      <c r="N9" s="436" t="s">
        <v>9</v>
      </c>
      <c r="O9" s="467" t="s">
        <v>12</v>
      </c>
      <c r="P9" s="434"/>
      <c r="Q9" s="434" t="s">
        <v>13</v>
      </c>
      <c r="R9" s="468"/>
      <c r="S9" s="467" t="s">
        <v>14</v>
      </c>
      <c r="T9" s="434"/>
      <c r="U9" s="434" t="s">
        <v>15</v>
      </c>
      <c r="V9" s="468"/>
      <c r="W9" s="467" t="s">
        <v>16</v>
      </c>
      <c r="X9" s="434"/>
      <c r="Y9" s="434" t="s">
        <v>17</v>
      </c>
      <c r="Z9" s="468"/>
      <c r="AA9" s="17"/>
      <c r="AB9" s="17"/>
      <c r="AC9" s="17"/>
      <c r="AD9" s="17"/>
    </row>
    <row r="10" spans="1:30" s="1" customFormat="1" ht="24" customHeight="1" thickBot="1" x14ac:dyDescent="0.25">
      <c r="A10" s="454"/>
      <c r="B10" s="456"/>
      <c r="C10" s="470"/>
      <c r="D10" s="471"/>
      <c r="E10" s="460"/>
      <c r="F10" s="462"/>
      <c r="G10" s="472"/>
      <c r="H10" s="435"/>
      <c r="I10" s="241" t="s">
        <v>6</v>
      </c>
      <c r="J10" s="241" t="s">
        <v>3</v>
      </c>
      <c r="K10" s="241" t="s">
        <v>7</v>
      </c>
      <c r="L10" s="435"/>
      <c r="M10" s="435"/>
      <c r="N10" s="437"/>
      <c r="O10" s="242" t="s">
        <v>19</v>
      </c>
      <c r="P10" s="241" t="s">
        <v>5</v>
      </c>
      <c r="Q10" s="241" t="s">
        <v>19</v>
      </c>
      <c r="R10" s="243" t="s">
        <v>5</v>
      </c>
      <c r="S10" s="242" t="s">
        <v>19</v>
      </c>
      <c r="T10" s="241" t="s">
        <v>5</v>
      </c>
      <c r="U10" s="241" t="s">
        <v>19</v>
      </c>
      <c r="V10" s="243" t="s">
        <v>5</v>
      </c>
      <c r="W10" s="242" t="s">
        <v>19</v>
      </c>
      <c r="X10" s="241" t="s">
        <v>5</v>
      </c>
      <c r="Y10" s="241" t="s">
        <v>19</v>
      </c>
      <c r="Z10" s="243" t="s">
        <v>5</v>
      </c>
      <c r="AA10" s="17"/>
      <c r="AB10" s="17"/>
      <c r="AC10" s="17"/>
      <c r="AD10" s="17"/>
    </row>
    <row r="11" spans="1:30" ht="14.45" customHeight="1" thickTop="1" x14ac:dyDescent="0.2">
      <c r="A11" s="76" t="s">
        <v>131</v>
      </c>
      <c r="B11" s="29"/>
      <c r="C11" s="92"/>
      <c r="D11" s="68"/>
      <c r="E11" s="47"/>
      <c r="F11" s="61"/>
      <c r="G11" s="62"/>
      <c r="H11" s="87"/>
      <c r="I11" s="87"/>
      <c r="J11" s="87"/>
      <c r="K11" s="87"/>
      <c r="L11" s="81"/>
      <c r="M11" s="87"/>
      <c r="N11" s="97"/>
      <c r="O11" s="100"/>
      <c r="P11" s="87"/>
      <c r="Q11" s="87"/>
      <c r="R11" s="101"/>
      <c r="S11" s="100"/>
      <c r="T11" s="87"/>
      <c r="U11" s="87"/>
      <c r="V11" s="101"/>
      <c r="W11" s="100"/>
      <c r="X11" s="81"/>
      <c r="Y11" s="81"/>
      <c r="Z11" s="180"/>
    </row>
    <row r="12" spans="1:30" s="4" customFormat="1" ht="24" x14ac:dyDescent="0.2">
      <c r="A12" s="37" t="s">
        <v>132</v>
      </c>
      <c r="B12" s="30" t="s">
        <v>96</v>
      </c>
      <c r="C12" s="69" t="s">
        <v>114</v>
      </c>
      <c r="D12" s="32"/>
      <c r="E12" s="33">
        <v>20</v>
      </c>
      <c r="F12" s="84">
        <v>4</v>
      </c>
      <c r="G12" s="56">
        <v>20</v>
      </c>
      <c r="H12" s="31"/>
      <c r="I12" s="31"/>
      <c r="J12" s="31"/>
      <c r="K12" s="31"/>
      <c r="L12" s="34"/>
      <c r="M12" s="31"/>
      <c r="N12" s="124"/>
      <c r="O12" s="125">
        <v>20</v>
      </c>
      <c r="P12" s="31"/>
      <c r="Q12" s="31"/>
      <c r="R12" s="126"/>
      <c r="S12" s="125"/>
      <c r="T12" s="31"/>
      <c r="U12" s="31"/>
      <c r="V12" s="126"/>
      <c r="W12" s="125"/>
      <c r="X12" s="34"/>
      <c r="Y12" s="34"/>
      <c r="Z12" s="181"/>
      <c r="AA12" s="15"/>
      <c r="AB12" s="15"/>
      <c r="AC12" s="15"/>
      <c r="AD12" s="15"/>
    </row>
    <row r="13" spans="1:30" s="4" customFormat="1" ht="24" x14ac:dyDescent="0.2">
      <c r="A13" s="54" t="s">
        <v>118</v>
      </c>
      <c r="B13" s="30" t="s">
        <v>96</v>
      </c>
      <c r="C13" s="160" t="s">
        <v>119</v>
      </c>
      <c r="D13" s="84"/>
      <c r="E13" s="33">
        <v>35</v>
      </c>
      <c r="F13" s="84">
        <v>7</v>
      </c>
      <c r="G13" s="56"/>
      <c r="H13" s="31">
        <v>35</v>
      </c>
      <c r="I13" s="31"/>
      <c r="J13" s="31"/>
      <c r="K13" s="31"/>
      <c r="L13" s="34"/>
      <c r="M13" s="34"/>
      <c r="N13" s="164"/>
      <c r="O13" s="125">
        <v>35</v>
      </c>
      <c r="P13" s="31"/>
      <c r="Q13" s="31"/>
      <c r="R13" s="126"/>
      <c r="S13" s="125"/>
      <c r="T13" s="31"/>
      <c r="U13" s="31"/>
      <c r="V13" s="126"/>
      <c r="W13" s="125"/>
      <c r="X13" s="34"/>
      <c r="Y13" s="34"/>
      <c r="Z13" s="181"/>
      <c r="AA13" s="15"/>
      <c r="AB13" s="15"/>
      <c r="AC13" s="15"/>
      <c r="AD13" s="15"/>
    </row>
    <row r="14" spans="1:30" s="4" customFormat="1" ht="12" x14ac:dyDescent="0.2">
      <c r="A14" s="55" t="s">
        <v>133</v>
      </c>
      <c r="B14" s="30" t="s">
        <v>96</v>
      </c>
      <c r="C14" s="160" t="s">
        <v>20</v>
      </c>
      <c r="D14" s="84"/>
      <c r="E14" s="33">
        <v>15</v>
      </c>
      <c r="F14" s="84">
        <v>3</v>
      </c>
      <c r="G14" s="56">
        <v>15</v>
      </c>
      <c r="H14" s="31"/>
      <c r="I14" s="31"/>
      <c r="J14" s="31" t="s">
        <v>124</v>
      </c>
      <c r="K14" s="31"/>
      <c r="L14" s="34"/>
      <c r="M14" s="34"/>
      <c r="N14" s="164"/>
      <c r="O14" s="125">
        <v>15</v>
      </c>
      <c r="P14" s="31"/>
      <c r="Q14" s="31"/>
      <c r="R14" s="126"/>
      <c r="S14" s="125"/>
      <c r="T14" s="31"/>
      <c r="U14" s="31"/>
      <c r="V14" s="126"/>
      <c r="W14" s="125"/>
      <c r="X14" s="34"/>
      <c r="Y14" s="34"/>
      <c r="Z14" s="181"/>
      <c r="AA14" s="15"/>
      <c r="AB14" s="15"/>
      <c r="AC14" s="15"/>
      <c r="AD14" s="15"/>
    </row>
    <row r="15" spans="1:30" s="4" customFormat="1" ht="12" x14ac:dyDescent="0.2">
      <c r="A15" s="37" t="s">
        <v>134</v>
      </c>
      <c r="B15" s="30" t="s">
        <v>96</v>
      </c>
      <c r="C15" s="160" t="s">
        <v>20</v>
      </c>
      <c r="D15" s="84"/>
      <c r="E15" s="33">
        <v>15</v>
      </c>
      <c r="F15" s="84">
        <v>4</v>
      </c>
      <c r="G15" s="56">
        <v>15</v>
      </c>
      <c r="H15" s="31"/>
      <c r="I15" s="31"/>
      <c r="J15" s="31"/>
      <c r="K15" s="31"/>
      <c r="L15" s="34"/>
      <c r="M15" s="34"/>
      <c r="N15" s="164"/>
      <c r="O15" s="125">
        <v>15</v>
      </c>
      <c r="P15" s="31"/>
      <c r="Q15" s="31"/>
      <c r="R15" s="126"/>
      <c r="S15" s="125"/>
      <c r="T15" s="31"/>
      <c r="U15" s="31"/>
      <c r="V15" s="126"/>
      <c r="W15" s="125"/>
      <c r="X15" s="34"/>
      <c r="Y15" s="34"/>
      <c r="Z15" s="181"/>
      <c r="AA15" s="15"/>
      <c r="AB15" s="15"/>
      <c r="AC15" s="15"/>
      <c r="AD15" s="15"/>
    </row>
    <row r="16" spans="1:30" ht="12" x14ac:dyDescent="0.2">
      <c r="A16" s="55" t="s">
        <v>152</v>
      </c>
      <c r="B16" s="30" t="s">
        <v>97</v>
      </c>
      <c r="C16" s="160"/>
      <c r="D16" s="84" t="s">
        <v>20</v>
      </c>
      <c r="E16" s="33">
        <v>30</v>
      </c>
      <c r="F16" s="84">
        <v>4</v>
      </c>
      <c r="G16" s="56">
        <v>30</v>
      </c>
      <c r="H16" s="31"/>
      <c r="I16" s="31"/>
      <c r="J16" s="31"/>
      <c r="K16" s="31"/>
      <c r="L16" s="34"/>
      <c r="M16" s="34"/>
      <c r="N16" s="164"/>
      <c r="O16" s="125"/>
      <c r="P16" s="31"/>
      <c r="Q16" s="31"/>
      <c r="R16" s="126"/>
      <c r="S16" s="125"/>
      <c r="T16" s="31"/>
      <c r="U16" s="31">
        <v>30</v>
      </c>
      <c r="V16" s="126"/>
      <c r="W16" s="125"/>
      <c r="X16" s="34"/>
      <c r="Y16" s="34"/>
      <c r="Z16" s="181"/>
    </row>
    <row r="17" spans="1:30" ht="12" x14ac:dyDescent="0.2">
      <c r="A17" s="55" t="s">
        <v>153</v>
      </c>
      <c r="B17" s="30" t="s">
        <v>96</v>
      </c>
      <c r="C17" s="160"/>
      <c r="D17" s="84" t="s">
        <v>20</v>
      </c>
      <c r="E17" s="33">
        <v>20</v>
      </c>
      <c r="F17" s="84">
        <v>4</v>
      </c>
      <c r="G17" s="56">
        <v>20</v>
      </c>
      <c r="H17" s="31"/>
      <c r="I17" s="31"/>
      <c r="J17" s="31"/>
      <c r="K17" s="31"/>
      <c r="L17" s="34"/>
      <c r="M17" s="34"/>
      <c r="N17" s="164"/>
      <c r="O17" s="125"/>
      <c r="P17" s="31" t="s">
        <v>124</v>
      </c>
      <c r="Q17" s="31">
        <v>20</v>
      </c>
      <c r="R17" s="126"/>
      <c r="S17" s="125"/>
      <c r="T17" s="31"/>
      <c r="U17" s="31"/>
      <c r="V17" s="126"/>
      <c r="W17" s="125"/>
      <c r="X17" s="34"/>
      <c r="Y17" s="34"/>
      <c r="Z17" s="181"/>
    </row>
    <row r="18" spans="1:30" ht="12" x14ac:dyDescent="0.2">
      <c r="A18" s="64" t="s">
        <v>135</v>
      </c>
      <c r="B18" s="96" t="s">
        <v>96</v>
      </c>
      <c r="C18" s="69" t="s">
        <v>114</v>
      </c>
      <c r="D18" s="67"/>
      <c r="E18" s="91">
        <v>10</v>
      </c>
      <c r="F18" s="79">
        <v>1</v>
      </c>
      <c r="G18" s="69">
        <v>10</v>
      </c>
      <c r="H18" s="73"/>
      <c r="I18" s="73"/>
      <c r="J18" s="73" t="s">
        <v>124</v>
      </c>
      <c r="K18" s="73"/>
      <c r="L18" s="93"/>
      <c r="M18" s="73"/>
      <c r="N18" s="137"/>
      <c r="O18" s="138">
        <v>10</v>
      </c>
      <c r="P18" s="73"/>
      <c r="Q18" s="174"/>
      <c r="R18" s="139"/>
      <c r="S18" s="138"/>
      <c r="T18" s="73"/>
      <c r="U18" s="73"/>
      <c r="V18" s="139"/>
      <c r="W18" s="138"/>
      <c r="X18" s="93"/>
      <c r="Y18" s="93"/>
      <c r="Z18" s="182"/>
    </row>
    <row r="19" spans="1:30" ht="12.75" thickBot="1" x14ac:dyDescent="0.25">
      <c r="A19" s="64" t="s">
        <v>154</v>
      </c>
      <c r="B19" s="96"/>
      <c r="C19" s="69" t="s">
        <v>114</v>
      </c>
      <c r="D19" s="67"/>
      <c r="E19" s="91">
        <v>20</v>
      </c>
      <c r="F19" s="79">
        <v>3</v>
      </c>
      <c r="G19" s="69">
        <v>20</v>
      </c>
      <c r="H19" s="73"/>
      <c r="I19" s="73"/>
      <c r="J19" s="73"/>
      <c r="K19" s="73"/>
      <c r="L19" s="93"/>
      <c r="M19" s="73"/>
      <c r="N19" s="137"/>
      <c r="O19" s="138">
        <v>20</v>
      </c>
      <c r="P19" s="73"/>
      <c r="Q19" s="127"/>
      <c r="R19" s="139"/>
      <c r="S19" s="138"/>
      <c r="T19" s="73"/>
      <c r="U19" s="73"/>
      <c r="V19" s="139"/>
      <c r="W19" s="138"/>
      <c r="X19" s="93"/>
      <c r="Y19" s="93"/>
      <c r="Z19" s="182"/>
    </row>
    <row r="20" spans="1:30" s="5" customFormat="1" ht="12.75" thickBot="1" x14ac:dyDescent="0.25">
      <c r="A20" s="104"/>
      <c r="B20" s="105"/>
      <c r="C20" s="106"/>
      <c r="D20" s="107"/>
      <c r="E20" s="108">
        <f>SUM(E12:E19)</f>
        <v>165</v>
      </c>
      <c r="F20" s="107">
        <f>SUM(F12:F19)</f>
        <v>30</v>
      </c>
      <c r="G20" s="106">
        <f t="shared" ref="G20:U20" si="0">SUM(G12:G19)</f>
        <v>130</v>
      </c>
      <c r="H20" s="109">
        <f t="shared" si="0"/>
        <v>35</v>
      </c>
      <c r="I20" s="110"/>
      <c r="J20" s="110"/>
      <c r="K20" s="110"/>
      <c r="L20" s="110"/>
      <c r="M20" s="110"/>
      <c r="N20" s="165"/>
      <c r="O20" s="113">
        <f>SUM(O12:O19)</f>
        <v>115</v>
      </c>
      <c r="P20" s="109"/>
      <c r="Q20" s="109">
        <f t="shared" si="0"/>
        <v>20</v>
      </c>
      <c r="R20" s="114"/>
      <c r="S20" s="113"/>
      <c r="T20" s="109"/>
      <c r="U20" s="109">
        <f t="shared" si="0"/>
        <v>30</v>
      </c>
      <c r="V20" s="114"/>
      <c r="W20" s="113"/>
      <c r="X20" s="109"/>
      <c r="Y20" s="109"/>
      <c r="Z20" s="114"/>
      <c r="AA20" s="18"/>
      <c r="AB20" s="18"/>
      <c r="AC20" s="18"/>
      <c r="AD20" s="18"/>
    </row>
    <row r="21" spans="1:30" s="4" customFormat="1" ht="15" customHeight="1" x14ac:dyDescent="0.2">
      <c r="A21" s="76" t="s">
        <v>24</v>
      </c>
      <c r="B21" s="29"/>
      <c r="C21" s="62"/>
      <c r="D21" s="61"/>
      <c r="E21" s="47"/>
      <c r="F21" s="61"/>
      <c r="G21" s="62"/>
      <c r="H21" s="38"/>
      <c r="I21" s="87"/>
      <c r="J21" s="87"/>
      <c r="K21" s="87"/>
      <c r="L21" s="94"/>
      <c r="M21" s="94"/>
      <c r="N21" s="166"/>
      <c r="O21" s="100"/>
      <c r="P21" s="87"/>
      <c r="Q21" s="87"/>
      <c r="R21" s="101"/>
      <c r="S21" s="100"/>
      <c r="T21" s="87"/>
      <c r="U21" s="87"/>
      <c r="V21" s="101"/>
      <c r="W21" s="100"/>
      <c r="X21" s="87"/>
      <c r="Y21" s="87"/>
      <c r="Z21" s="101"/>
      <c r="AA21" s="15"/>
      <c r="AB21" s="15"/>
      <c r="AC21" s="15"/>
      <c r="AD21" s="15"/>
    </row>
    <row r="22" spans="1:30" s="4" customFormat="1" ht="24" x14ac:dyDescent="0.2">
      <c r="A22" s="37" t="s">
        <v>22</v>
      </c>
      <c r="B22" s="57" t="s">
        <v>98</v>
      </c>
      <c r="C22" s="56"/>
      <c r="D22" s="32" t="s">
        <v>114</v>
      </c>
      <c r="E22" s="33">
        <v>20</v>
      </c>
      <c r="F22" s="84">
        <v>3</v>
      </c>
      <c r="G22" s="56">
        <v>10</v>
      </c>
      <c r="H22" s="34"/>
      <c r="I22" s="31">
        <v>10</v>
      </c>
      <c r="J22" s="31"/>
      <c r="K22" s="31"/>
      <c r="L22" s="34"/>
      <c r="M22" s="34"/>
      <c r="N22" s="164"/>
      <c r="O22" s="125"/>
      <c r="P22" s="31"/>
      <c r="Q22" s="33">
        <v>10</v>
      </c>
      <c r="R22" s="126">
        <v>10</v>
      </c>
      <c r="S22" s="157"/>
      <c r="T22" s="156"/>
      <c r="U22" s="156"/>
      <c r="V22" s="158"/>
      <c r="W22" s="157"/>
      <c r="X22" s="156"/>
      <c r="Y22" s="156"/>
      <c r="Z22" s="158"/>
      <c r="AA22" s="15"/>
      <c r="AB22" s="15"/>
      <c r="AC22" s="15"/>
      <c r="AD22" s="15"/>
    </row>
    <row r="23" spans="1:30" s="22" customFormat="1" ht="12" x14ac:dyDescent="0.2">
      <c r="A23" s="37" t="s">
        <v>155</v>
      </c>
      <c r="B23" s="30"/>
      <c r="C23" s="56"/>
      <c r="D23" s="32" t="s">
        <v>114</v>
      </c>
      <c r="E23" s="33">
        <v>45</v>
      </c>
      <c r="F23" s="84">
        <v>8</v>
      </c>
      <c r="G23" s="56">
        <v>10</v>
      </c>
      <c r="H23" s="58"/>
      <c r="I23" s="31">
        <v>35</v>
      </c>
      <c r="J23" s="31"/>
      <c r="K23" s="31"/>
      <c r="L23" s="31"/>
      <c r="M23" s="31"/>
      <c r="N23" s="124"/>
      <c r="O23" s="125"/>
      <c r="P23" s="31"/>
      <c r="Q23" s="31"/>
      <c r="R23" s="126"/>
      <c r="S23" s="125"/>
      <c r="T23" s="31"/>
      <c r="U23" s="31">
        <v>10</v>
      </c>
      <c r="V23" s="126">
        <v>35</v>
      </c>
      <c r="W23" s="125"/>
      <c r="X23" s="340"/>
      <c r="Y23" s="340"/>
      <c r="Z23" s="341"/>
      <c r="AA23" s="15"/>
      <c r="AB23" s="15"/>
      <c r="AC23" s="15"/>
      <c r="AD23" s="15"/>
    </row>
    <row r="24" spans="1:30" s="4" customFormat="1" ht="12" x14ac:dyDescent="0.2">
      <c r="A24" s="37" t="s">
        <v>127</v>
      </c>
      <c r="B24" s="30" t="s">
        <v>96</v>
      </c>
      <c r="C24" s="56"/>
      <c r="D24" s="32" t="s">
        <v>114</v>
      </c>
      <c r="E24" s="33">
        <v>15</v>
      </c>
      <c r="F24" s="84">
        <v>3</v>
      </c>
      <c r="G24" s="56"/>
      <c r="H24" s="34"/>
      <c r="I24" s="31">
        <v>15</v>
      </c>
      <c r="J24" s="31"/>
      <c r="K24" s="31"/>
      <c r="L24" s="34"/>
      <c r="M24" s="34"/>
      <c r="N24" s="164"/>
      <c r="O24" s="125"/>
      <c r="P24" s="31"/>
      <c r="Q24" s="31"/>
      <c r="R24" s="126"/>
      <c r="S24" s="125"/>
      <c r="T24" s="31"/>
      <c r="U24" s="31"/>
      <c r="V24" s="126"/>
      <c r="W24" s="125"/>
      <c r="X24" s="31"/>
      <c r="Y24" s="31"/>
      <c r="Z24" s="126">
        <v>15</v>
      </c>
      <c r="AA24" s="15"/>
      <c r="AB24" s="15"/>
      <c r="AC24" s="15"/>
      <c r="AD24" s="15"/>
    </row>
    <row r="25" spans="1:30" s="4" customFormat="1" ht="12" x14ac:dyDescent="0.2">
      <c r="A25" s="493" t="s">
        <v>25</v>
      </c>
      <c r="B25" s="440" t="s">
        <v>62</v>
      </c>
      <c r="C25" s="442" t="s">
        <v>21</v>
      </c>
      <c r="D25" s="444" t="s">
        <v>21</v>
      </c>
      <c r="E25" s="548">
        <v>60</v>
      </c>
      <c r="F25" s="79">
        <v>5</v>
      </c>
      <c r="G25" s="557"/>
      <c r="H25" s="529"/>
      <c r="I25" s="537"/>
      <c r="J25" s="537"/>
      <c r="K25" s="537"/>
      <c r="L25" s="537"/>
      <c r="M25" s="537">
        <v>60</v>
      </c>
      <c r="N25" s="525"/>
      <c r="O25" s="535"/>
      <c r="P25" s="537"/>
      <c r="Q25" s="537"/>
      <c r="R25" s="539"/>
      <c r="S25" s="535"/>
      <c r="T25" s="537"/>
      <c r="U25" s="537"/>
      <c r="V25" s="539"/>
      <c r="W25" s="535"/>
      <c r="X25" s="537">
        <v>30</v>
      </c>
      <c r="Y25" s="422"/>
      <c r="Z25" s="424">
        <v>30</v>
      </c>
      <c r="AA25" s="15"/>
      <c r="AB25" s="15"/>
      <c r="AC25" s="15"/>
      <c r="AD25" s="15"/>
    </row>
    <row r="26" spans="1:30" s="4" customFormat="1" ht="12.75" thickBot="1" x14ac:dyDescent="0.25">
      <c r="A26" s="494"/>
      <c r="B26" s="486"/>
      <c r="C26" s="487"/>
      <c r="D26" s="488"/>
      <c r="E26" s="556"/>
      <c r="F26" s="115">
        <v>7</v>
      </c>
      <c r="G26" s="558"/>
      <c r="H26" s="554"/>
      <c r="I26" s="545"/>
      <c r="J26" s="545"/>
      <c r="K26" s="545"/>
      <c r="L26" s="545"/>
      <c r="M26" s="545"/>
      <c r="N26" s="568"/>
      <c r="O26" s="544"/>
      <c r="P26" s="545"/>
      <c r="Q26" s="545"/>
      <c r="R26" s="543"/>
      <c r="S26" s="544"/>
      <c r="T26" s="545"/>
      <c r="U26" s="545"/>
      <c r="V26" s="543"/>
      <c r="W26" s="544"/>
      <c r="X26" s="545"/>
      <c r="Y26" s="473"/>
      <c r="Z26" s="483"/>
      <c r="AA26" s="15"/>
      <c r="AB26" s="15"/>
      <c r="AC26" s="15"/>
      <c r="AD26" s="15"/>
    </row>
    <row r="27" spans="1:30" s="5" customFormat="1" ht="12.75" thickBot="1" x14ac:dyDescent="0.25">
      <c r="A27" s="116"/>
      <c r="B27" s="117"/>
      <c r="C27" s="118"/>
      <c r="D27" s="119"/>
      <c r="E27" s="120">
        <f>SUM(E22:E26)</f>
        <v>140</v>
      </c>
      <c r="F27" s="119">
        <f>SUM(F22:F26)</f>
        <v>26</v>
      </c>
      <c r="G27" s="118">
        <f t="shared" ref="G27:Z27" si="1">SUM(G22:G26)</f>
        <v>20</v>
      </c>
      <c r="H27" s="121"/>
      <c r="I27" s="120">
        <f t="shared" si="1"/>
        <v>60</v>
      </c>
      <c r="J27" s="121"/>
      <c r="K27" s="121"/>
      <c r="L27" s="121"/>
      <c r="M27" s="120">
        <f t="shared" si="1"/>
        <v>60</v>
      </c>
      <c r="N27" s="167"/>
      <c r="O27" s="122"/>
      <c r="P27" s="120"/>
      <c r="Q27" s="120">
        <f t="shared" si="1"/>
        <v>10</v>
      </c>
      <c r="R27" s="123">
        <f t="shared" si="1"/>
        <v>10</v>
      </c>
      <c r="S27" s="122"/>
      <c r="T27" s="120"/>
      <c r="U27" s="120">
        <f t="shared" si="1"/>
        <v>10</v>
      </c>
      <c r="V27" s="123">
        <f t="shared" si="1"/>
        <v>35</v>
      </c>
      <c r="W27" s="122"/>
      <c r="X27" s="120">
        <f t="shared" si="1"/>
        <v>30</v>
      </c>
      <c r="Y27" s="120"/>
      <c r="Z27" s="123">
        <f t="shared" si="1"/>
        <v>45</v>
      </c>
      <c r="AA27" s="18"/>
      <c r="AB27" s="18"/>
      <c r="AC27" s="18"/>
      <c r="AD27" s="18"/>
    </row>
    <row r="28" spans="1:30" ht="13.9" customHeight="1" x14ac:dyDescent="0.2">
      <c r="A28" s="76" t="s">
        <v>30</v>
      </c>
      <c r="B28" s="29"/>
      <c r="C28" s="62"/>
      <c r="D28" s="39"/>
      <c r="E28" s="47"/>
      <c r="F28" s="61"/>
      <c r="G28" s="62"/>
      <c r="H28" s="40"/>
      <c r="I28" s="87"/>
      <c r="J28" s="87"/>
      <c r="K28" s="87"/>
      <c r="L28" s="87"/>
      <c r="M28" s="87"/>
      <c r="N28" s="97"/>
      <c r="O28" s="100"/>
      <c r="P28" s="87"/>
      <c r="Q28" s="87"/>
      <c r="R28" s="101"/>
      <c r="S28" s="100"/>
      <c r="T28" s="87"/>
      <c r="U28" s="87"/>
      <c r="V28" s="101"/>
      <c r="W28" s="100"/>
      <c r="X28" s="87"/>
      <c r="Y28" s="81"/>
      <c r="Z28" s="180"/>
    </row>
    <row r="29" spans="1:30" ht="12" x14ac:dyDescent="0.2">
      <c r="A29" s="37" t="s">
        <v>156</v>
      </c>
      <c r="B29" s="30"/>
      <c r="C29" s="69" t="s">
        <v>114</v>
      </c>
      <c r="D29" s="32"/>
      <c r="E29" s="33">
        <v>10</v>
      </c>
      <c r="F29" s="84">
        <v>2</v>
      </c>
      <c r="G29" s="56">
        <v>10</v>
      </c>
      <c r="H29" s="31"/>
      <c r="I29" s="31"/>
      <c r="J29" s="31"/>
      <c r="K29" s="31" t="s">
        <v>124</v>
      </c>
      <c r="L29" s="34"/>
      <c r="M29" s="31"/>
      <c r="N29" s="124"/>
      <c r="O29" s="125">
        <v>10</v>
      </c>
      <c r="P29" s="31"/>
      <c r="Q29" s="33"/>
      <c r="R29" s="142"/>
      <c r="S29" s="141"/>
      <c r="T29" s="89"/>
      <c r="U29" s="92"/>
      <c r="V29" s="142"/>
      <c r="W29" s="100"/>
      <c r="X29" s="87"/>
      <c r="Y29" s="81"/>
      <c r="Z29" s="180"/>
    </row>
    <row r="30" spans="1:30" ht="12" x14ac:dyDescent="0.2">
      <c r="A30" s="37" t="s">
        <v>128</v>
      </c>
      <c r="B30" s="30"/>
      <c r="C30" s="56"/>
      <c r="D30" s="32" t="s">
        <v>114</v>
      </c>
      <c r="E30" s="33">
        <v>10</v>
      </c>
      <c r="F30" s="84">
        <v>2</v>
      </c>
      <c r="G30" s="56">
        <v>5</v>
      </c>
      <c r="H30" s="58"/>
      <c r="I30" s="31">
        <v>5</v>
      </c>
      <c r="J30" s="89"/>
      <c r="K30" s="89"/>
      <c r="L30" s="94"/>
      <c r="M30" s="89"/>
      <c r="N30" s="140"/>
      <c r="O30" s="141"/>
      <c r="P30" s="89"/>
      <c r="Q30" s="92">
        <v>5</v>
      </c>
      <c r="R30" s="142">
        <v>5</v>
      </c>
      <c r="S30" s="141"/>
      <c r="T30" s="89"/>
      <c r="U30" s="92"/>
      <c r="V30" s="142"/>
      <c r="W30" s="100"/>
      <c r="X30" s="87"/>
      <c r="Y30" s="81"/>
      <c r="Z30" s="180"/>
    </row>
    <row r="31" spans="1:30" ht="24" x14ac:dyDescent="0.2">
      <c r="A31" s="66" t="s">
        <v>171</v>
      </c>
      <c r="B31" s="57" t="s">
        <v>98</v>
      </c>
      <c r="C31" s="90"/>
      <c r="D31" s="32" t="s">
        <v>114</v>
      </c>
      <c r="E31" s="92">
        <v>10</v>
      </c>
      <c r="F31" s="61">
        <v>2</v>
      </c>
      <c r="G31" s="90">
        <v>10</v>
      </c>
      <c r="H31" s="40"/>
      <c r="I31" s="89"/>
      <c r="J31" s="89"/>
      <c r="K31" s="89"/>
      <c r="L31" s="89"/>
      <c r="M31" s="89"/>
      <c r="N31" s="140"/>
      <c r="O31" s="141"/>
      <c r="P31" s="89"/>
      <c r="Q31" s="89">
        <v>10</v>
      </c>
      <c r="R31" s="142"/>
      <c r="S31" s="141"/>
      <c r="T31" s="89"/>
      <c r="U31" s="92"/>
      <c r="V31" s="142"/>
      <c r="W31" s="100"/>
      <c r="X31" s="87"/>
      <c r="Y31" s="81"/>
      <c r="Z31" s="180"/>
    </row>
    <row r="32" spans="1:30" ht="12" x14ac:dyDescent="0.2">
      <c r="A32" s="64" t="s">
        <v>32</v>
      </c>
      <c r="B32" s="57" t="s">
        <v>98</v>
      </c>
      <c r="C32" s="163"/>
      <c r="D32" s="73" t="s">
        <v>114</v>
      </c>
      <c r="E32" s="91">
        <v>10</v>
      </c>
      <c r="F32" s="79">
        <v>1</v>
      </c>
      <c r="G32" s="69">
        <v>10</v>
      </c>
      <c r="H32" s="72"/>
      <c r="I32" s="73"/>
      <c r="J32" s="73"/>
      <c r="K32" s="73"/>
      <c r="L32" s="73"/>
      <c r="M32" s="73"/>
      <c r="N32" s="137"/>
      <c r="O32" s="138"/>
      <c r="P32" s="73"/>
      <c r="Q32" s="73">
        <v>10</v>
      </c>
      <c r="R32" s="142"/>
      <c r="S32" s="141"/>
      <c r="T32" s="89"/>
      <c r="U32" s="92"/>
      <c r="V32" s="142"/>
      <c r="W32" s="100"/>
      <c r="X32" s="87"/>
      <c r="Y32" s="81"/>
      <c r="Z32" s="180"/>
    </row>
    <row r="33" spans="1:30" ht="36" x14ac:dyDescent="0.2">
      <c r="A33" s="37" t="s">
        <v>160</v>
      </c>
      <c r="B33" s="30" t="s">
        <v>157</v>
      </c>
      <c r="C33" s="56"/>
      <c r="D33" s="32" t="s">
        <v>114</v>
      </c>
      <c r="E33" s="33">
        <v>20</v>
      </c>
      <c r="F33" s="84">
        <v>4</v>
      </c>
      <c r="G33" s="56">
        <v>5</v>
      </c>
      <c r="H33" s="34"/>
      <c r="I33" s="31">
        <v>15</v>
      </c>
      <c r="J33" s="31"/>
      <c r="K33" s="31"/>
      <c r="L33" s="34"/>
      <c r="M33" s="34"/>
      <c r="N33" s="164"/>
      <c r="O33" s="125"/>
      <c r="P33" s="31"/>
      <c r="Q33" s="33">
        <v>5</v>
      </c>
      <c r="R33" s="126">
        <v>15</v>
      </c>
      <c r="S33" s="141"/>
      <c r="T33" s="31"/>
      <c r="U33" s="92"/>
      <c r="V33" s="142"/>
      <c r="W33" s="100"/>
      <c r="X33" s="87"/>
      <c r="Y33" s="81"/>
      <c r="Z33" s="180"/>
    </row>
    <row r="34" spans="1:30" ht="24" x14ac:dyDescent="0.2">
      <c r="A34" s="37" t="s">
        <v>159</v>
      </c>
      <c r="B34" s="30" t="s">
        <v>62</v>
      </c>
      <c r="C34" s="56" t="s">
        <v>114</v>
      </c>
      <c r="D34" s="32"/>
      <c r="E34" s="33">
        <v>10</v>
      </c>
      <c r="F34" s="84">
        <v>2</v>
      </c>
      <c r="G34" s="56"/>
      <c r="H34" s="33">
        <v>10</v>
      </c>
      <c r="I34" s="31"/>
      <c r="J34" s="31"/>
      <c r="K34" s="31"/>
      <c r="L34" s="34"/>
      <c r="M34" s="31"/>
      <c r="N34" s="124"/>
      <c r="O34" s="125"/>
      <c r="P34" s="31"/>
      <c r="Q34" s="33"/>
      <c r="R34" s="142"/>
      <c r="S34" s="141">
        <v>10</v>
      </c>
      <c r="T34" s="89"/>
      <c r="U34" s="92"/>
      <c r="V34" s="142"/>
      <c r="W34" s="100"/>
      <c r="X34" s="87"/>
      <c r="Y34" s="81"/>
      <c r="Z34" s="180"/>
    </row>
    <row r="35" spans="1:30" s="10" customFormat="1" ht="36" x14ac:dyDescent="0.2">
      <c r="A35" s="37" t="s">
        <v>129</v>
      </c>
      <c r="B35" s="30" t="s">
        <v>99</v>
      </c>
      <c r="C35" s="160" t="s">
        <v>20</v>
      </c>
      <c r="D35" s="32"/>
      <c r="E35" s="33">
        <v>20</v>
      </c>
      <c r="F35" s="84">
        <v>4</v>
      </c>
      <c r="G35" s="56"/>
      <c r="H35" s="34">
        <v>20</v>
      </c>
      <c r="I35" s="31"/>
      <c r="J35" s="31"/>
      <c r="K35" s="31"/>
      <c r="L35" s="31"/>
      <c r="M35" s="31"/>
      <c r="N35" s="168"/>
      <c r="O35" s="175"/>
      <c r="P35" s="31"/>
      <c r="Q35" s="31"/>
      <c r="R35" s="126"/>
      <c r="S35" s="125">
        <v>20</v>
      </c>
      <c r="T35" s="31"/>
      <c r="U35" s="33"/>
      <c r="V35" s="126"/>
      <c r="W35" s="102"/>
      <c r="X35" s="83"/>
      <c r="Y35" s="35"/>
      <c r="Z35" s="181"/>
      <c r="AA35" s="14"/>
      <c r="AB35" s="14"/>
      <c r="AC35" s="14"/>
      <c r="AD35" s="14"/>
    </row>
    <row r="36" spans="1:30" ht="21" customHeight="1" x14ac:dyDescent="0.2">
      <c r="A36" s="37" t="s">
        <v>63</v>
      </c>
      <c r="B36" s="59" t="s">
        <v>158</v>
      </c>
      <c r="C36" s="56" t="s">
        <v>114</v>
      </c>
      <c r="D36" s="32"/>
      <c r="E36" s="33">
        <v>10</v>
      </c>
      <c r="F36" s="84">
        <v>2</v>
      </c>
      <c r="G36" s="56"/>
      <c r="H36" s="213"/>
      <c r="I36" s="31">
        <v>10</v>
      </c>
      <c r="J36" s="31"/>
      <c r="K36" s="31"/>
      <c r="L36" s="31"/>
      <c r="M36" s="31"/>
      <c r="N36" s="124"/>
      <c r="O36" s="125"/>
      <c r="P36" s="31"/>
      <c r="Q36" s="31"/>
      <c r="R36" s="126"/>
      <c r="S36" s="125"/>
      <c r="T36" s="31">
        <v>10</v>
      </c>
      <c r="U36" s="91"/>
      <c r="V36" s="139"/>
      <c r="W36" s="103"/>
      <c r="X36" s="77"/>
      <c r="Y36" s="65"/>
      <c r="Z36" s="182"/>
    </row>
    <row r="37" spans="1:30" ht="24" x14ac:dyDescent="0.2">
      <c r="A37" s="37" t="s">
        <v>31</v>
      </c>
      <c r="B37" s="30" t="s">
        <v>62</v>
      </c>
      <c r="C37" s="56" t="s">
        <v>114</v>
      </c>
      <c r="D37" s="32"/>
      <c r="E37" s="33">
        <v>10</v>
      </c>
      <c r="F37" s="84">
        <v>2</v>
      </c>
      <c r="G37" s="56">
        <v>10</v>
      </c>
      <c r="H37" s="34"/>
      <c r="I37" s="31"/>
      <c r="J37" s="31"/>
      <c r="K37" s="31"/>
      <c r="L37" s="31"/>
      <c r="M37" s="31"/>
      <c r="N37" s="164"/>
      <c r="O37" s="176"/>
      <c r="P37" s="31"/>
      <c r="Q37" s="31"/>
      <c r="R37" s="126"/>
      <c r="S37" s="125">
        <v>10</v>
      </c>
      <c r="T37" s="31"/>
      <c r="U37" s="31"/>
      <c r="V37" s="126"/>
      <c r="W37" s="102"/>
      <c r="X37" s="83"/>
      <c r="Y37" s="65"/>
      <c r="Z37" s="182"/>
    </row>
    <row r="38" spans="1:30" ht="24.75" thickBot="1" x14ac:dyDescent="0.25">
      <c r="A38" s="64" t="s">
        <v>33</v>
      </c>
      <c r="B38" s="96" t="s">
        <v>62</v>
      </c>
      <c r="C38" s="69" t="s">
        <v>114</v>
      </c>
      <c r="D38" s="67"/>
      <c r="E38" s="91">
        <v>10</v>
      </c>
      <c r="F38" s="79">
        <v>1</v>
      </c>
      <c r="G38" s="69"/>
      <c r="H38" s="72"/>
      <c r="I38" s="73">
        <v>10</v>
      </c>
      <c r="J38" s="73"/>
      <c r="K38" s="73"/>
      <c r="L38" s="73"/>
      <c r="M38" s="73"/>
      <c r="N38" s="137"/>
      <c r="O38" s="138"/>
      <c r="P38" s="73"/>
      <c r="Q38" s="73"/>
      <c r="R38" s="139"/>
      <c r="S38" s="138"/>
      <c r="T38" s="73">
        <v>10</v>
      </c>
      <c r="U38" s="91"/>
      <c r="V38" s="139"/>
      <c r="W38" s="103"/>
      <c r="X38" s="77"/>
      <c r="Y38" s="65"/>
      <c r="Z38" s="182"/>
    </row>
    <row r="39" spans="1:30" ht="12.75" thickBot="1" x14ac:dyDescent="0.25">
      <c r="A39" s="129"/>
      <c r="B39" s="105"/>
      <c r="C39" s="130"/>
      <c r="D39" s="111"/>
      <c r="E39" s="108">
        <f t="shared" ref="E39:T39" si="2">SUM(E29:E38)</f>
        <v>120</v>
      </c>
      <c r="F39" s="107">
        <f>SUM(F29:F38)</f>
        <v>22</v>
      </c>
      <c r="G39" s="106">
        <f t="shared" si="2"/>
        <v>50</v>
      </c>
      <c r="H39" s="108">
        <f t="shared" si="2"/>
        <v>30</v>
      </c>
      <c r="I39" s="108">
        <f t="shared" si="2"/>
        <v>40</v>
      </c>
      <c r="J39" s="131"/>
      <c r="K39" s="131"/>
      <c r="L39" s="131"/>
      <c r="M39" s="131"/>
      <c r="N39" s="169"/>
      <c r="O39" s="113">
        <f t="shared" si="2"/>
        <v>10</v>
      </c>
      <c r="P39" s="108"/>
      <c r="Q39" s="108">
        <f t="shared" si="2"/>
        <v>30</v>
      </c>
      <c r="R39" s="132">
        <f t="shared" si="2"/>
        <v>20</v>
      </c>
      <c r="S39" s="113">
        <f t="shared" si="2"/>
        <v>40</v>
      </c>
      <c r="T39" s="108">
        <f t="shared" si="2"/>
        <v>20</v>
      </c>
      <c r="U39" s="108"/>
      <c r="V39" s="132"/>
      <c r="W39" s="113"/>
      <c r="X39" s="108"/>
      <c r="Y39" s="108"/>
      <c r="Z39" s="132"/>
    </row>
    <row r="40" spans="1:30" s="1" customFormat="1" ht="12" customHeight="1" x14ac:dyDescent="0.2">
      <c r="A40" s="453" t="s">
        <v>72</v>
      </c>
      <c r="B40" s="503" t="s">
        <v>29</v>
      </c>
      <c r="C40" s="559" t="s">
        <v>0</v>
      </c>
      <c r="D40" s="560"/>
      <c r="E40" s="561" t="s">
        <v>18</v>
      </c>
      <c r="F40" s="564" t="s">
        <v>1</v>
      </c>
      <c r="G40" s="565" t="s">
        <v>2</v>
      </c>
      <c r="H40" s="566"/>
      <c r="I40" s="566"/>
      <c r="J40" s="566"/>
      <c r="K40" s="566"/>
      <c r="L40" s="566"/>
      <c r="M40" s="566"/>
      <c r="N40" s="567"/>
      <c r="O40" s="464" t="s">
        <v>187</v>
      </c>
      <c r="P40" s="465"/>
      <c r="Q40" s="465"/>
      <c r="R40" s="466"/>
      <c r="S40" s="464" t="s">
        <v>188</v>
      </c>
      <c r="T40" s="465"/>
      <c r="U40" s="465"/>
      <c r="V40" s="466"/>
      <c r="W40" s="464" t="s">
        <v>189</v>
      </c>
      <c r="X40" s="465"/>
      <c r="Y40" s="465"/>
      <c r="Z40" s="466"/>
      <c r="AA40" s="17"/>
      <c r="AB40" s="17"/>
      <c r="AC40" s="17"/>
      <c r="AD40" s="17"/>
    </row>
    <row r="41" spans="1:30" s="1" customFormat="1" ht="12" x14ac:dyDescent="0.2">
      <c r="A41" s="453"/>
      <c r="B41" s="503"/>
      <c r="C41" s="531" t="s">
        <v>11</v>
      </c>
      <c r="D41" s="457" t="s">
        <v>10</v>
      </c>
      <c r="E41" s="562"/>
      <c r="F41" s="461"/>
      <c r="G41" s="463" t="s">
        <v>3</v>
      </c>
      <c r="H41" s="434" t="s">
        <v>4</v>
      </c>
      <c r="I41" s="434" t="s">
        <v>5</v>
      </c>
      <c r="J41" s="434"/>
      <c r="K41" s="434"/>
      <c r="L41" s="434" t="s">
        <v>7</v>
      </c>
      <c r="M41" s="434" t="s">
        <v>8</v>
      </c>
      <c r="N41" s="436" t="s">
        <v>9</v>
      </c>
      <c r="O41" s="467" t="s">
        <v>12</v>
      </c>
      <c r="P41" s="434"/>
      <c r="Q41" s="434" t="s">
        <v>13</v>
      </c>
      <c r="R41" s="468"/>
      <c r="S41" s="467" t="s">
        <v>14</v>
      </c>
      <c r="T41" s="434"/>
      <c r="U41" s="434" t="s">
        <v>15</v>
      </c>
      <c r="V41" s="468"/>
      <c r="W41" s="467" t="s">
        <v>16</v>
      </c>
      <c r="X41" s="434"/>
      <c r="Y41" s="434" t="s">
        <v>17</v>
      </c>
      <c r="Z41" s="468"/>
      <c r="AA41" s="17"/>
      <c r="AB41" s="17"/>
      <c r="AC41" s="17"/>
      <c r="AD41" s="17"/>
    </row>
    <row r="42" spans="1:30" s="1" customFormat="1" ht="25.15" customHeight="1" thickBot="1" x14ac:dyDescent="0.25">
      <c r="A42" s="454"/>
      <c r="B42" s="504"/>
      <c r="C42" s="532"/>
      <c r="D42" s="471"/>
      <c r="E42" s="563"/>
      <c r="F42" s="462"/>
      <c r="G42" s="472"/>
      <c r="H42" s="435"/>
      <c r="I42" s="241" t="s">
        <v>6</v>
      </c>
      <c r="J42" s="241" t="s">
        <v>3</v>
      </c>
      <c r="K42" s="241" t="s">
        <v>7</v>
      </c>
      <c r="L42" s="435"/>
      <c r="M42" s="435"/>
      <c r="N42" s="437"/>
      <c r="O42" s="242" t="s">
        <v>19</v>
      </c>
      <c r="P42" s="241" t="s">
        <v>5</v>
      </c>
      <c r="Q42" s="241" t="s">
        <v>19</v>
      </c>
      <c r="R42" s="243" t="s">
        <v>5</v>
      </c>
      <c r="S42" s="242" t="s">
        <v>19</v>
      </c>
      <c r="T42" s="241" t="s">
        <v>5</v>
      </c>
      <c r="U42" s="241" t="s">
        <v>19</v>
      </c>
      <c r="V42" s="243" t="s">
        <v>5</v>
      </c>
      <c r="W42" s="242" t="s">
        <v>19</v>
      </c>
      <c r="X42" s="241" t="s">
        <v>5</v>
      </c>
      <c r="Y42" s="241" t="s">
        <v>19</v>
      </c>
      <c r="Z42" s="243" t="s">
        <v>5</v>
      </c>
      <c r="AA42" s="17"/>
      <c r="AB42" s="17"/>
      <c r="AC42" s="17"/>
      <c r="AD42" s="17"/>
    </row>
    <row r="43" spans="1:30" ht="24" customHeight="1" thickTop="1" x14ac:dyDescent="0.2">
      <c r="A43" s="76" t="s">
        <v>120</v>
      </c>
      <c r="B43" s="68"/>
      <c r="C43" s="62"/>
      <c r="D43" s="61"/>
      <c r="E43" s="47"/>
      <c r="F43" s="61"/>
      <c r="G43" s="62"/>
      <c r="H43" s="41"/>
      <c r="I43" s="87"/>
      <c r="J43" s="87"/>
      <c r="K43" s="87"/>
      <c r="L43" s="87"/>
      <c r="M43" s="87"/>
      <c r="N43" s="97"/>
      <c r="O43" s="100"/>
      <c r="P43" s="87"/>
      <c r="Q43" s="87"/>
      <c r="R43" s="101"/>
      <c r="S43" s="100"/>
      <c r="T43" s="87"/>
      <c r="U43" s="87"/>
      <c r="V43" s="101"/>
      <c r="W43" s="100"/>
      <c r="X43" s="87"/>
      <c r="Y43" s="81"/>
      <c r="Z43" s="180"/>
    </row>
    <row r="44" spans="1:30" ht="12" x14ac:dyDescent="0.2">
      <c r="A44" s="37" t="s">
        <v>125</v>
      </c>
      <c r="B44" s="32" t="s">
        <v>100</v>
      </c>
      <c r="C44" s="56"/>
      <c r="D44" s="84" t="s">
        <v>116</v>
      </c>
      <c r="E44" s="33">
        <v>20</v>
      </c>
      <c r="F44" s="84">
        <v>4</v>
      </c>
      <c r="G44" s="56">
        <v>10</v>
      </c>
      <c r="H44" s="58"/>
      <c r="I44" s="31">
        <v>10</v>
      </c>
      <c r="J44" s="31"/>
      <c r="K44" s="31"/>
      <c r="L44" s="31"/>
      <c r="M44" s="31"/>
      <c r="N44" s="124"/>
      <c r="O44" s="102"/>
      <c r="P44" s="31"/>
      <c r="Q44" s="31">
        <v>10</v>
      </c>
      <c r="R44" s="126">
        <v>10</v>
      </c>
      <c r="S44" s="125"/>
      <c r="T44" s="31"/>
      <c r="U44" s="31"/>
      <c r="V44" s="126"/>
      <c r="W44" s="125"/>
      <c r="X44" s="31" t="s">
        <v>124</v>
      </c>
      <c r="Y44" s="35"/>
      <c r="Z44" s="181"/>
    </row>
    <row r="45" spans="1:30" ht="12" x14ac:dyDescent="0.2">
      <c r="A45" s="37" t="s">
        <v>126</v>
      </c>
      <c r="B45" s="32" t="s">
        <v>100</v>
      </c>
      <c r="C45" s="56"/>
      <c r="D45" s="84" t="s">
        <v>20</v>
      </c>
      <c r="E45" s="33">
        <v>15</v>
      </c>
      <c r="F45" s="84">
        <v>3</v>
      </c>
      <c r="G45" s="56">
        <v>15</v>
      </c>
      <c r="H45" s="58"/>
      <c r="I45" s="31"/>
      <c r="J45" s="31"/>
      <c r="K45" s="31"/>
      <c r="L45" s="31"/>
      <c r="M45" s="31"/>
      <c r="N45" s="124"/>
      <c r="O45" s="102"/>
      <c r="P45" s="31"/>
      <c r="Q45" s="31">
        <v>15</v>
      </c>
      <c r="R45" s="126"/>
      <c r="S45" s="125"/>
      <c r="T45" s="31"/>
      <c r="U45" s="31"/>
      <c r="V45" s="126"/>
      <c r="W45" s="125"/>
      <c r="X45" s="31"/>
      <c r="Y45" s="35"/>
      <c r="Z45" s="181"/>
    </row>
    <row r="46" spans="1:30" ht="22.5" x14ac:dyDescent="0.2">
      <c r="A46" s="37" t="s">
        <v>34</v>
      </c>
      <c r="B46" s="30" t="s">
        <v>130</v>
      </c>
      <c r="C46" s="56" t="s">
        <v>114</v>
      </c>
      <c r="D46" s="32"/>
      <c r="E46" s="33">
        <v>30</v>
      </c>
      <c r="F46" s="84">
        <v>5</v>
      </c>
      <c r="G46" s="56">
        <v>10</v>
      </c>
      <c r="H46" s="58"/>
      <c r="I46" s="31">
        <v>20</v>
      </c>
      <c r="J46" s="31"/>
      <c r="K46" s="31"/>
      <c r="L46" s="31"/>
      <c r="M46" s="31"/>
      <c r="N46" s="124"/>
      <c r="O46" s="102"/>
      <c r="P46" s="31"/>
      <c r="Q46" s="31"/>
      <c r="R46" s="126"/>
      <c r="S46" s="125">
        <v>10</v>
      </c>
      <c r="T46" s="31">
        <v>20</v>
      </c>
      <c r="U46" s="135"/>
      <c r="V46" s="136"/>
      <c r="W46" s="125"/>
      <c r="X46" s="31"/>
      <c r="Y46" s="35"/>
      <c r="Z46" s="181"/>
    </row>
    <row r="47" spans="1:30" s="2" customFormat="1" ht="22.5" x14ac:dyDescent="0.2">
      <c r="A47" s="37" t="s">
        <v>35</v>
      </c>
      <c r="B47" s="30" t="s">
        <v>130</v>
      </c>
      <c r="C47" s="56" t="s">
        <v>114</v>
      </c>
      <c r="D47" s="32"/>
      <c r="E47" s="33">
        <v>30</v>
      </c>
      <c r="F47" s="84">
        <v>5</v>
      </c>
      <c r="G47" s="56">
        <v>10</v>
      </c>
      <c r="H47" s="58"/>
      <c r="I47" s="31">
        <v>20</v>
      </c>
      <c r="J47" s="31"/>
      <c r="K47" s="31"/>
      <c r="L47" s="31"/>
      <c r="M47" s="31"/>
      <c r="N47" s="124"/>
      <c r="O47" s="102"/>
      <c r="P47" s="31"/>
      <c r="Q47" s="31"/>
      <c r="R47" s="126"/>
      <c r="S47" s="125">
        <v>10</v>
      </c>
      <c r="T47" s="31">
        <v>20</v>
      </c>
      <c r="U47" s="31"/>
      <c r="V47" s="126"/>
      <c r="W47" s="125"/>
      <c r="X47" s="31"/>
      <c r="Y47" s="35"/>
      <c r="Z47" s="181"/>
      <c r="AA47" s="19"/>
      <c r="AB47" s="19"/>
      <c r="AC47" s="19"/>
      <c r="AD47" s="19"/>
    </row>
    <row r="48" spans="1:30" s="2" customFormat="1" ht="36" x14ac:dyDescent="0.2">
      <c r="A48" s="37" t="s">
        <v>161</v>
      </c>
      <c r="B48" s="30" t="s">
        <v>162</v>
      </c>
      <c r="C48" s="56"/>
      <c r="D48" s="32" t="s">
        <v>114</v>
      </c>
      <c r="E48" s="33">
        <v>20</v>
      </c>
      <c r="F48" s="84">
        <v>4</v>
      </c>
      <c r="G48" s="56">
        <v>5</v>
      </c>
      <c r="H48" s="58"/>
      <c r="I48" s="31">
        <v>15</v>
      </c>
      <c r="J48" s="31"/>
      <c r="K48" s="31"/>
      <c r="L48" s="31"/>
      <c r="M48" s="31"/>
      <c r="N48" s="124"/>
      <c r="O48" s="102"/>
      <c r="P48" s="31"/>
      <c r="Q48" s="31"/>
      <c r="R48" s="126"/>
      <c r="S48" s="125"/>
      <c r="T48" s="31"/>
      <c r="U48" s="31">
        <v>5</v>
      </c>
      <c r="V48" s="126">
        <v>15</v>
      </c>
      <c r="W48" s="125"/>
      <c r="X48" s="31"/>
      <c r="Y48" s="35"/>
      <c r="Z48" s="181"/>
      <c r="AA48" s="19" t="s">
        <v>124</v>
      </c>
      <c r="AB48" s="19"/>
      <c r="AC48" s="19"/>
      <c r="AD48" s="19"/>
    </row>
    <row r="49" spans="1:30" s="339" customFormat="1" ht="36" x14ac:dyDescent="0.2">
      <c r="A49" s="37" t="s">
        <v>169</v>
      </c>
      <c r="B49" s="30" t="s">
        <v>163</v>
      </c>
      <c r="C49" s="56" t="s">
        <v>114</v>
      </c>
      <c r="D49" s="32"/>
      <c r="E49" s="33">
        <v>20</v>
      </c>
      <c r="F49" s="84">
        <v>4</v>
      </c>
      <c r="G49" s="56">
        <v>10</v>
      </c>
      <c r="H49" s="58"/>
      <c r="I49" s="31">
        <v>10</v>
      </c>
      <c r="J49" s="31"/>
      <c r="K49" s="31"/>
      <c r="L49" s="31"/>
      <c r="M49" s="31"/>
      <c r="N49" s="124"/>
      <c r="O49" s="315"/>
      <c r="P49" s="31"/>
      <c r="Q49" s="31"/>
      <c r="R49" s="126"/>
      <c r="S49" s="125"/>
      <c r="T49" s="31"/>
      <c r="U49" s="31"/>
      <c r="V49" s="126"/>
      <c r="W49" s="125">
        <v>10</v>
      </c>
      <c r="X49" s="31">
        <v>10</v>
      </c>
      <c r="Y49" s="35"/>
      <c r="Z49" s="181"/>
      <c r="AA49" s="19"/>
      <c r="AB49" s="19"/>
      <c r="AC49" s="19"/>
      <c r="AD49" s="19"/>
    </row>
    <row r="50" spans="1:30" s="339" customFormat="1" ht="36" x14ac:dyDescent="0.2">
      <c r="A50" s="37" t="s">
        <v>170</v>
      </c>
      <c r="B50" s="30" t="s">
        <v>164</v>
      </c>
      <c r="C50" s="56" t="s">
        <v>114</v>
      </c>
      <c r="D50" s="32"/>
      <c r="E50" s="33">
        <v>20</v>
      </c>
      <c r="F50" s="84">
        <v>4</v>
      </c>
      <c r="G50" s="56">
        <v>10</v>
      </c>
      <c r="H50" s="58"/>
      <c r="I50" s="31">
        <v>10</v>
      </c>
      <c r="J50" s="31"/>
      <c r="K50" s="31"/>
      <c r="L50" s="31"/>
      <c r="M50" s="31"/>
      <c r="N50" s="124"/>
      <c r="O50" s="315"/>
      <c r="P50" s="31"/>
      <c r="Q50" s="31"/>
      <c r="R50" s="126"/>
      <c r="S50" s="125"/>
      <c r="T50" s="31"/>
      <c r="U50" s="31"/>
      <c r="V50" s="126"/>
      <c r="W50" s="125">
        <v>10</v>
      </c>
      <c r="X50" s="31">
        <v>10</v>
      </c>
      <c r="Y50" s="35"/>
      <c r="Z50" s="181"/>
      <c r="AA50" s="19"/>
      <c r="AB50" s="19"/>
      <c r="AC50" s="19"/>
      <c r="AD50" s="19"/>
    </row>
    <row r="51" spans="1:30" s="339" customFormat="1" ht="12" x14ac:dyDescent="0.2">
      <c r="A51" s="37" t="s">
        <v>37</v>
      </c>
      <c r="B51" s="32" t="s">
        <v>100</v>
      </c>
      <c r="C51" s="56" t="s">
        <v>114</v>
      </c>
      <c r="D51" s="32"/>
      <c r="E51" s="33">
        <v>10</v>
      </c>
      <c r="F51" s="84">
        <v>3</v>
      </c>
      <c r="G51" s="56">
        <v>5</v>
      </c>
      <c r="H51" s="58"/>
      <c r="I51" s="31">
        <v>5</v>
      </c>
      <c r="J51" s="31"/>
      <c r="K51" s="31"/>
      <c r="L51" s="31"/>
      <c r="M51" s="31"/>
      <c r="N51" s="124"/>
      <c r="O51" s="315"/>
      <c r="P51" s="31"/>
      <c r="Q51" s="31"/>
      <c r="R51" s="126"/>
      <c r="S51" s="125"/>
      <c r="T51" s="31"/>
      <c r="U51" s="31"/>
      <c r="V51" s="126"/>
      <c r="W51" s="125">
        <v>5</v>
      </c>
      <c r="X51" s="31">
        <v>5</v>
      </c>
      <c r="Y51" s="35"/>
      <c r="Z51" s="181"/>
      <c r="AA51" s="19"/>
      <c r="AB51" s="19"/>
      <c r="AC51" s="19"/>
      <c r="AD51" s="19"/>
    </row>
    <row r="52" spans="1:30" s="339" customFormat="1" ht="12" x14ac:dyDescent="0.2">
      <c r="A52" s="37" t="s">
        <v>165</v>
      </c>
      <c r="B52" s="32" t="s">
        <v>100</v>
      </c>
      <c r="C52" s="56"/>
      <c r="D52" s="32" t="s">
        <v>114</v>
      </c>
      <c r="E52" s="33">
        <v>20</v>
      </c>
      <c r="F52" s="84">
        <v>3</v>
      </c>
      <c r="G52" s="56">
        <v>10</v>
      </c>
      <c r="H52" s="58"/>
      <c r="I52" s="31">
        <v>10</v>
      </c>
      <c r="J52" s="31"/>
      <c r="K52" s="31"/>
      <c r="L52" s="31"/>
      <c r="M52" s="31"/>
      <c r="N52" s="124"/>
      <c r="O52" s="315"/>
      <c r="P52" s="31"/>
      <c r="Q52" s="31"/>
      <c r="R52" s="126"/>
      <c r="S52" s="125"/>
      <c r="T52" s="31"/>
      <c r="U52" s="31">
        <v>10</v>
      </c>
      <c r="V52" s="126">
        <v>10</v>
      </c>
      <c r="W52" s="125"/>
      <c r="X52" s="31"/>
      <c r="Y52" s="35"/>
      <c r="Z52" s="181"/>
      <c r="AA52" s="19"/>
      <c r="AB52" s="19"/>
      <c r="AC52" s="19"/>
      <c r="AD52" s="19"/>
    </row>
    <row r="53" spans="1:30" s="339" customFormat="1" ht="12.75" thickBot="1" x14ac:dyDescent="0.25">
      <c r="A53" s="319" t="s">
        <v>36</v>
      </c>
      <c r="B53" s="318" t="s">
        <v>101</v>
      </c>
      <c r="C53" s="317"/>
      <c r="D53" s="318" t="s">
        <v>114</v>
      </c>
      <c r="E53" s="326">
        <v>10</v>
      </c>
      <c r="F53" s="321">
        <v>2</v>
      </c>
      <c r="G53" s="317"/>
      <c r="H53" s="322"/>
      <c r="I53" s="324">
        <v>10</v>
      </c>
      <c r="J53" s="324"/>
      <c r="K53" s="324"/>
      <c r="L53" s="324"/>
      <c r="M53" s="324"/>
      <c r="N53" s="320"/>
      <c r="O53" s="327"/>
      <c r="P53" s="324"/>
      <c r="Q53" s="324"/>
      <c r="R53" s="325"/>
      <c r="S53" s="323"/>
      <c r="T53" s="324"/>
      <c r="U53" s="324"/>
      <c r="V53" s="325">
        <v>10</v>
      </c>
      <c r="W53" s="323"/>
      <c r="X53" s="324"/>
      <c r="Y53" s="316"/>
      <c r="Z53" s="182"/>
      <c r="AA53" s="19"/>
      <c r="AB53" s="19"/>
      <c r="AC53" s="19"/>
      <c r="AD53" s="19"/>
    </row>
    <row r="54" spans="1:30" s="12" customFormat="1" ht="13.9" customHeight="1" thickBot="1" x14ac:dyDescent="0.25">
      <c r="A54" s="133"/>
      <c r="B54" s="134"/>
      <c r="C54" s="118"/>
      <c r="D54" s="119"/>
      <c r="E54" s="120">
        <f>SUM(E44:E53)</f>
        <v>195</v>
      </c>
      <c r="F54" s="119">
        <f>SUM(F44:F53)</f>
        <v>37</v>
      </c>
      <c r="G54" s="118">
        <f>SUM(G44:G53)</f>
        <v>85</v>
      </c>
      <c r="H54" s="121"/>
      <c r="I54" s="120">
        <f>SUM(I44:I53)</f>
        <v>110</v>
      </c>
      <c r="J54" s="121"/>
      <c r="K54" s="121"/>
      <c r="L54" s="121"/>
      <c r="M54" s="121"/>
      <c r="N54" s="167"/>
      <c r="O54" s="122"/>
      <c r="P54" s="120"/>
      <c r="Q54" s="120">
        <f t="shared" ref="Q54:X54" si="3">SUM(Q44:Q53)</f>
        <v>25</v>
      </c>
      <c r="R54" s="123">
        <f t="shared" si="3"/>
        <v>10</v>
      </c>
      <c r="S54" s="122">
        <f t="shared" si="3"/>
        <v>20</v>
      </c>
      <c r="T54" s="120">
        <f t="shared" si="3"/>
        <v>40</v>
      </c>
      <c r="U54" s="120">
        <f t="shared" si="3"/>
        <v>15</v>
      </c>
      <c r="V54" s="123">
        <f t="shared" si="3"/>
        <v>35</v>
      </c>
      <c r="W54" s="122">
        <f t="shared" si="3"/>
        <v>25</v>
      </c>
      <c r="X54" s="120">
        <f t="shared" si="3"/>
        <v>25</v>
      </c>
      <c r="Y54" s="120"/>
      <c r="Z54" s="123"/>
      <c r="AA54" s="20"/>
      <c r="AB54" s="20"/>
      <c r="AC54" s="20"/>
      <c r="AD54" s="20"/>
    </row>
    <row r="55" spans="1:30" ht="14.45" customHeight="1" x14ac:dyDescent="0.2">
      <c r="A55" s="76" t="s">
        <v>26</v>
      </c>
      <c r="B55" s="68"/>
      <c r="C55" s="62"/>
      <c r="D55" s="61"/>
      <c r="E55" s="47"/>
      <c r="F55" s="61"/>
      <c r="G55" s="62"/>
      <c r="H55" s="41"/>
      <c r="I55" s="87"/>
      <c r="J55" s="87"/>
      <c r="K55" s="87"/>
      <c r="L55" s="87"/>
      <c r="M55" s="87"/>
      <c r="N55" s="97"/>
      <c r="O55" s="100"/>
      <c r="P55" s="87"/>
      <c r="Q55" s="87"/>
      <c r="R55" s="101"/>
      <c r="S55" s="100"/>
      <c r="T55" s="87"/>
      <c r="U55" s="87"/>
      <c r="V55" s="101"/>
      <c r="W55" s="100"/>
      <c r="X55" s="87"/>
      <c r="Y55" s="81"/>
      <c r="Z55" s="180"/>
    </row>
    <row r="56" spans="1:30" ht="11.45" customHeight="1" x14ac:dyDescent="0.2">
      <c r="A56" s="493" t="s">
        <v>81</v>
      </c>
      <c r="B56" s="444" t="s">
        <v>62</v>
      </c>
      <c r="C56" s="442" t="s">
        <v>114</v>
      </c>
      <c r="D56" s="527" t="s">
        <v>113</v>
      </c>
      <c r="E56" s="548">
        <v>90</v>
      </c>
      <c r="F56" s="60">
        <v>5</v>
      </c>
      <c r="G56" s="557"/>
      <c r="H56" s="529"/>
      <c r="I56" s="537"/>
      <c r="J56" s="537"/>
      <c r="K56" s="537"/>
      <c r="L56" s="537">
        <v>90</v>
      </c>
      <c r="M56" s="537"/>
      <c r="N56" s="550"/>
      <c r="O56" s="552"/>
      <c r="P56" s="537">
        <v>60</v>
      </c>
      <c r="Q56" s="537"/>
      <c r="R56" s="539">
        <v>30</v>
      </c>
      <c r="S56" s="535"/>
      <c r="T56" s="537"/>
      <c r="U56" s="537"/>
      <c r="V56" s="539"/>
      <c r="W56" s="535"/>
      <c r="X56" s="537"/>
      <c r="Y56" s="422"/>
      <c r="Z56" s="424"/>
    </row>
    <row r="57" spans="1:30" ht="10.15" customHeight="1" x14ac:dyDescent="0.2">
      <c r="A57" s="495"/>
      <c r="B57" s="445"/>
      <c r="C57" s="487"/>
      <c r="D57" s="555"/>
      <c r="E57" s="556"/>
      <c r="F57" s="80">
        <v>4</v>
      </c>
      <c r="G57" s="558"/>
      <c r="H57" s="554"/>
      <c r="I57" s="545"/>
      <c r="J57" s="545"/>
      <c r="K57" s="545"/>
      <c r="L57" s="545"/>
      <c r="M57" s="545"/>
      <c r="N57" s="551"/>
      <c r="O57" s="553"/>
      <c r="P57" s="545"/>
      <c r="Q57" s="545"/>
      <c r="R57" s="543"/>
      <c r="S57" s="544"/>
      <c r="T57" s="545"/>
      <c r="U57" s="545"/>
      <c r="V57" s="543"/>
      <c r="W57" s="544"/>
      <c r="X57" s="545"/>
      <c r="Y57" s="473"/>
      <c r="Z57" s="483"/>
    </row>
    <row r="58" spans="1:30" ht="12" x14ac:dyDescent="0.2">
      <c r="A58" s="338" t="s">
        <v>27</v>
      </c>
      <c r="B58" s="67" t="s">
        <v>62</v>
      </c>
      <c r="C58" s="69" t="s">
        <v>21</v>
      </c>
      <c r="D58" s="67"/>
      <c r="E58" s="91">
        <v>15</v>
      </c>
      <c r="F58" s="79">
        <v>1</v>
      </c>
      <c r="G58" s="69"/>
      <c r="H58" s="72"/>
      <c r="I58" s="73"/>
      <c r="J58" s="73">
        <v>15</v>
      </c>
      <c r="K58" s="73"/>
      <c r="L58" s="73"/>
      <c r="M58" s="73"/>
      <c r="N58" s="170"/>
      <c r="O58" s="177"/>
      <c r="P58" s="73"/>
      <c r="Q58" s="73"/>
      <c r="R58" s="139"/>
      <c r="S58" s="138"/>
      <c r="T58" s="73"/>
      <c r="U58" s="73"/>
      <c r="V58" s="139"/>
      <c r="W58" s="138"/>
      <c r="X58" s="73"/>
      <c r="Y58" s="93"/>
      <c r="Z58" s="183">
        <v>15</v>
      </c>
    </row>
    <row r="59" spans="1:30" ht="12" x14ac:dyDescent="0.2">
      <c r="A59" s="37" t="s">
        <v>23</v>
      </c>
      <c r="B59" s="32" t="s">
        <v>102</v>
      </c>
      <c r="C59" s="56"/>
      <c r="D59" s="32" t="s">
        <v>21</v>
      </c>
      <c r="E59" s="33">
        <v>10</v>
      </c>
      <c r="F59" s="84">
        <v>1</v>
      </c>
      <c r="G59" s="56"/>
      <c r="H59" s="34"/>
      <c r="I59" s="31"/>
      <c r="J59" s="31">
        <v>10</v>
      </c>
      <c r="K59" s="31"/>
      <c r="L59" s="34"/>
      <c r="M59" s="34"/>
      <c r="N59" s="164"/>
      <c r="O59" s="125"/>
      <c r="P59" s="31">
        <v>10</v>
      </c>
      <c r="Q59" s="31"/>
      <c r="R59" s="126"/>
      <c r="S59" s="125"/>
      <c r="T59" s="31"/>
      <c r="U59" s="31"/>
      <c r="V59" s="126"/>
      <c r="W59" s="125"/>
      <c r="X59" s="31"/>
      <c r="Y59" s="34"/>
      <c r="Z59" s="184"/>
    </row>
    <row r="60" spans="1:30" ht="12.75" thickBot="1" x14ac:dyDescent="0.25">
      <c r="A60" s="375" t="s">
        <v>185</v>
      </c>
      <c r="B60" s="71" t="s">
        <v>3</v>
      </c>
      <c r="C60" s="70" t="s">
        <v>21</v>
      </c>
      <c r="D60" s="71"/>
      <c r="E60" s="95">
        <v>30</v>
      </c>
      <c r="F60" s="80">
        <v>2</v>
      </c>
      <c r="G60" s="70">
        <v>30</v>
      </c>
      <c r="H60" s="144"/>
      <c r="I60" s="95"/>
      <c r="J60" s="95"/>
      <c r="K60" s="95"/>
      <c r="L60" s="144"/>
      <c r="M60" s="144"/>
      <c r="N60" s="171"/>
      <c r="O60" s="145"/>
      <c r="P60" s="95"/>
      <c r="Q60" s="95"/>
      <c r="R60" s="146"/>
      <c r="S60" s="145"/>
      <c r="T60" s="95"/>
      <c r="U60" s="95"/>
      <c r="V60" s="146"/>
      <c r="W60" s="145">
        <v>30</v>
      </c>
      <c r="X60" s="95"/>
      <c r="Y60" s="144"/>
      <c r="Z60" s="185"/>
    </row>
    <row r="61" spans="1:30" s="5" customFormat="1" ht="12.75" thickBot="1" x14ac:dyDescent="0.25">
      <c r="A61" s="104"/>
      <c r="B61" s="111"/>
      <c r="C61" s="106"/>
      <c r="D61" s="107"/>
      <c r="E61" s="108">
        <f>SUM(E56:E60)</f>
        <v>145</v>
      </c>
      <c r="F61" s="107">
        <f>SUM(F56:F60)</f>
        <v>13</v>
      </c>
      <c r="G61" s="106">
        <f>SUM(G56:G60)</f>
        <v>30</v>
      </c>
      <c r="H61" s="108"/>
      <c r="I61" s="108"/>
      <c r="J61" s="108">
        <f>SUM(J56:J59)</f>
        <v>25</v>
      </c>
      <c r="K61" s="108"/>
      <c r="L61" s="108">
        <f>SUM(L56:L59)</f>
        <v>90</v>
      </c>
      <c r="M61" s="108"/>
      <c r="N61" s="112"/>
      <c r="O61" s="113"/>
      <c r="P61" s="108">
        <f>SUM(P56:P59)</f>
        <v>70</v>
      </c>
      <c r="Q61" s="108"/>
      <c r="R61" s="114">
        <f>SUM(R56:R59)</f>
        <v>30</v>
      </c>
      <c r="S61" s="113"/>
      <c r="T61" s="108"/>
      <c r="U61" s="108"/>
      <c r="V61" s="114"/>
      <c r="W61" s="113">
        <f>SUM(W56:W60)</f>
        <v>30</v>
      </c>
      <c r="X61" s="108"/>
      <c r="Y61" s="108"/>
      <c r="Z61" s="132">
        <f>SUM(Z55:Z59)</f>
        <v>15</v>
      </c>
      <c r="AA61" s="18"/>
      <c r="AB61" s="18"/>
      <c r="AC61" s="18"/>
      <c r="AD61" s="18"/>
    </row>
    <row r="62" spans="1:30" s="5" customFormat="1" ht="12" x14ac:dyDescent="0.2">
      <c r="A62" s="76" t="s">
        <v>112</v>
      </c>
      <c r="B62" s="68"/>
      <c r="C62" s="62"/>
      <c r="D62" s="68" t="s">
        <v>21</v>
      </c>
      <c r="E62" s="92">
        <v>15</v>
      </c>
      <c r="F62" s="61">
        <v>1</v>
      </c>
      <c r="G62" s="90"/>
      <c r="H62" s="92"/>
      <c r="I62" s="92"/>
      <c r="J62" s="92">
        <v>15</v>
      </c>
      <c r="K62" s="92"/>
      <c r="L62" s="92"/>
      <c r="M62" s="92"/>
      <c r="N62" s="140"/>
      <c r="O62" s="100"/>
      <c r="P62" s="47"/>
      <c r="Q62" s="92"/>
      <c r="R62" s="142">
        <v>15</v>
      </c>
      <c r="S62" s="141"/>
      <c r="T62" s="92"/>
      <c r="U62" s="92"/>
      <c r="V62" s="142"/>
      <c r="W62" s="141"/>
      <c r="X62" s="92"/>
      <c r="Y62" s="92"/>
      <c r="Z62" s="186"/>
      <c r="AA62" s="18"/>
      <c r="AB62" s="18"/>
      <c r="AC62" s="18"/>
      <c r="AD62" s="18"/>
    </row>
    <row r="63" spans="1:30" s="10" customFormat="1" ht="12" x14ac:dyDescent="0.2">
      <c r="A63" s="76" t="s">
        <v>67</v>
      </c>
      <c r="B63" s="68" t="s">
        <v>64</v>
      </c>
      <c r="C63" s="90"/>
      <c r="D63" s="68" t="s">
        <v>21</v>
      </c>
      <c r="E63" s="92">
        <v>30</v>
      </c>
      <c r="F63" s="61">
        <v>2</v>
      </c>
      <c r="G63" s="90"/>
      <c r="H63" s="94"/>
      <c r="I63" s="89"/>
      <c r="J63" s="89"/>
      <c r="K63" s="89"/>
      <c r="L63" s="89"/>
      <c r="M63" s="89"/>
      <c r="N63" s="166">
        <v>30</v>
      </c>
      <c r="O63" s="178"/>
      <c r="P63" s="87"/>
      <c r="Q63" s="89"/>
      <c r="R63" s="142">
        <v>30</v>
      </c>
      <c r="S63" s="141"/>
      <c r="T63" s="89"/>
      <c r="U63" s="89"/>
      <c r="V63" s="142"/>
      <c r="W63" s="141"/>
      <c r="X63" s="89"/>
      <c r="Y63" s="94"/>
      <c r="Z63" s="187"/>
      <c r="AA63" s="14"/>
      <c r="AB63" s="14"/>
      <c r="AC63" s="14"/>
      <c r="AD63" s="14"/>
    </row>
    <row r="64" spans="1:30" s="11" customFormat="1" ht="12" x14ac:dyDescent="0.2">
      <c r="A64" s="546" t="s">
        <v>68</v>
      </c>
      <c r="B64" s="444" t="s">
        <v>65</v>
      </c>
      <c r="C64" s="442" t="s">
        <v>21</v>
      </c>
      <c r="D64" s="444" t="s">
        <v>21</v>
      </c>
      <c r="E64" s="548">
        <v>120</v>
      </c>
      <c r="F64" s="60">
        <v>4</v>
      </c>
      <c r="G64" s="442"/>
      <c r="H64" s="422"/>
      <c r="I64" s="537"/>
      <c r="J64" s="537"/>
      <c r="K64" s="537"/>
      <c r="L64" s="537"/>
      <c r="M64" s="537"/>
      <c r="N64" s="430">
        <v>120</v>
      </c>
      <c r="O64" s="428"/>
      <c r="P64" s="541"/>
      <c r="Q64" s="537"/>
      <c r="R64" s="539"/>
      <c r="S64" s="535"/>
      <c r="T64" s="537"/>
      <c r="U64" s="537"/>
      <c r="V64" s="539"/>
      <c r="W64" s="535"/>
      <c r="X64" s="537">
        <v>60</v>
      </c>
      <c r="Y64" s="422"/>
      <c r="Z64" s="424">
        <v>60</v>
      </c>
      <c r="AA64" s="18"/>
      <c r="AB64" s="18"/>
      <c r="AC64" s="18"/>
      <c r="AD64" s="18"/>
    </row>
    <row r="65" spans="1:30" s="10" customFormat="1" ht="12" x14ac:dyDescent="0.2">
      <c r="A65" s="547"/>
      <c r="B65" s="445"/>
      <c r="C65" s="443"/>
      <c r="D65" s="445"/>
      <c r="E65" s="549"/>
      <c r="F65" s="80">
        <v>4</v>
      </c>
      <c r="G65" s="443"/>
      <c r="H65" s="423"/>
      <c r="I65" s="538"/>
      <c r="J65" s="538"/>
      <c r="K65" s="538"/>
      <c r="L65" s="538"/>
      <c r="M65" s="538"/>
      <c r="N65" s="431"/>
      <c r="O65" s="429"/>
      <c r="P65" s="542"/>
      <c r="Q65" s="538"/>
      <c r="R65" s="540"/>
      <c r="S65" s="536"/>
      <c r="T65" s="538"/>
      <c r="U65" s="538"/>
      <c r="V65" s="540"/>
      <c r="W65" s="536"/>
      <c r="X65" s="538"/>
      <c r="Y65" s="423"/>
      <c r="Z65" s="425"/>
      <c r="AA65" s="14"/>
      <c r="AB65" s="14"/>
      <c r="AC65" s="14"/>
      <c r="AD65" s="14"/>
    </row>
    <row r="66" spans="1:30" s="10" customFormat="1" ht="12.75" thickBot="1" x14ac:dyDescent="0.25">
      <c r="A66" s="75" t="s">
        <v>69</v>
      </c>
      <c r="B66" s="67" t="s">
        <v>66</v>
      </c>
      <c r="C66" s="69"/>
      <c r="D66" s="67" t="s">
        <v>21</v>
      </c>
      <c r="E66" s="91">
        <v>60</v>
      </c>
      <c r="F66" s="79">
        <v>4</v>
      </c>
      <c r="G66" s="69"/>
      <c r="H66" s="93"/>
      <c r="I66" s="73"/>
      <c r="J66" s="73"/>
      <c r="K66" s="73"/>
      <c r="L66" s="73"/>
      <c r="M66" s="73"/>
      <c r="N66" s="172">
        <v>60</v>
      </c>
      <c r="O66" s="179"/>
      <c r="P66" s="77"/>
      <c r="Q66" s="73"/>
      <c r="R66" s="139"/>
      <c r="S66" s="138"/>
      <c r="T66" s="73"/>
      <c r="U66" s="73"/>
      <c r="V66" s="139"/>
      <c r="W66" s="138"/>
      <c r="X66" s="73"/>
      <c r="Y66" s="93"/>
      <c r="Z66" s="183">
        <v>60</v>
      </c>
      <c r="AA66" s="14"/>
      <c r="AB66" s="14"/>
      <c r="AC66" s="14"/>
      <c r="AD66" s="14"/>
    </row>
    <row r="67" spans="1:30" s="13" customFormat="1" ht="13.5" thickTop="1" thickBot="1" x14ac:dyDescent="0.25">
      <c r="A67" s="147"/>
      <c r="B67" s="148"/>
      <c r="C67" s="149"/>
      <c r="D67" s="150"/>
      <c r="E67" s="151">
        <f>SUM(E62:E66)</f>
        <v>225</v>
      </c>
      <c r="F67" s="150">
        <f>SUM(F62:F66)</f>
        <v>15</v>
      </c>
      <c r="G67" s="149"/>
      <c r="H67" s="151"/>
      <c r="I67" s="151"/>
      <c r="J67" s="151">
        <f>SUM(J62:J66)</f>
        <v>15</v>
      </c>
      <c r="K67" s="151"/>
      <c r="L67" s="151"/>
      <c r="M67" s="151"/>
      <c r="N67" s="152">
        <f>SUM(N63:N66)</f>
        <v>210</v>
      </c>
      <c r="O67" s="153"/>
      <c r="P67" s="151"/>
      <c r="Q67" s="151"/>
      <c r="R67" s="154">
        <f>SUM(R62:R66)</f>
        <v>45</v>
      </c>
      <c r="S67" s="153"/>
      <c r="T67" s="151"/>
      <c r="U67" s="151"/>
      <c r="V67" s="154"/>
      <c r="W67" s="153"/>
      <c r="X67" s="151">
        <f>SUM(X63:X66)</f>
        <v>60</v>
      </c>
      <c r="Y67" s="151"/>
      <c r="Z67" s="188">
        <f>SUM(Z63:Z66)</f>
        <v>120</v>
      </c>
      <c r="AA67" s="14"/>
      <c r="AB67" s="14"/>
      <c r="AC67" s="14"/>
      <c r="AD67" s="14"/>
    </row>
    <row r="68" spans="1:30" ht="12.75" thickTop="1" x14ac:dyDescent="0.2">
      <c r="A68" s="342" t="s">
        <v>73</v>
      </c>
      <c r="B68" s="343"/>
      <c r="C68" s="344"/>
      <c r="D68" s="345"/>
      <c r="E68" s="371">
        <f>SUM(E20,E27,E54,E61,E67,E39)</f>
        <v>990</v>
      </c>
      <c r="F68" s="374"/>
      <c r="G68" s="373">
        <f>SUM(G20,G27,G39,G54,G61,G67)</f>
        <v>315</v>
      </c>
      <c r="H68" s="371">
        <f>SUM(H20,H27,H39,H54,H61,H67)</f>
        <v>65</v>
      </c>
      <c r="I68" s="371">
        <f>SUM(I20,I27,I39,I54,I61,I67)</f>
        <v>210</v>
      </c>
      <c r="J68" s="371">
        <f>SUM(J20,J27,J39,J54,J61,J67)</f>
        <v>40</v>
      </c>
      <c r="K68" s="371"/>
      <c r="L68" s="371">
        <f>SUM(L20,L27,L39,L54,L61,L67)</f>
        <v>90</v>
      </c>
      <c r="M68" s="371">
        <f>SUM(M20,M27,M39,M54,M61,M67)</f>
        <v>60</v>
      </c>
      <c r="N68" s="370">
        <f>SUM(N20,N27,N39,N54,N61,N67)</f>
        <v>210</v>
      </c>
      <c r="O68" s="497">
        <f>SUM(O20,P20,O27,P27,O39, P39,O54,P54,O61,P61,O67)</f>
        <v>195</v>
      </c>
      <c r="P68" s="498"/>
      <c r="Q68" s="498">
        <f>SUM(Q20,R20,Q27,R27,R39,Q39,Q54,R54,Q61,R61,Q67,R67)</f>
        <v>200</v>
      </c>
      <c r="R68" s="500"/>
      <c r="S68" s="497">
        <f>SUM(S20,T20,S27,T27,S54,T54,S61,T61,S67,T67,S39,T39)</f>
        <v>120</v>
      </c>
      <c r="T68" s="498"/>
      <c r="U68" s="498">
        <f>SUM(U20,V20,U27,V27,U54,V54,U61,V61,U67,V67,U39,V39)</f>
        <v>125</v>
      </c>
      <c r="V68" s="500"/>
      <c r="W68" s="497">
        <f>SUM(W20,X20,W27,X27,W54,X54,W61,X61,W67,X67,W39,X39)</f>
        <v>170</v>
      </c>
      <c r="X68" s="498"/>
      <c r="Y68" s="501">
        <f>SUM(Y20,Z20,Y27,Z27,Y54,Z54,Y61,Z61,Y67,Z67,Y39,Z39)</f>
        <v>180</v>
      </c>
      <c r="Z68" s="500"/>
    </row>
    <row r="69" spans="1:30" ht="12" x14ac:dyDescent="0.2">
      <c r="A69" s="346" t="s">
        <v>110</v>
      </c>
      <c r="B69" s="347"/>
      <c r="C69" s="348"/>
      <c r="D69" s="349"/>
      <c r="E69" s="362"/>
      <c r="F69" s="368">
        <f>SUM(F20,F27,F39,F54,F61,F67)</f>
        <v>143</v>
      </c>
      <c r="G69" s="372"/>
      <c r="H69" s="361"/>
      <c r="I69" s="361"/>
      <c r="J69" s="361"/>
      <c r="K69" s="361"/>
      <c r="L69" s="366"/>
      <c r="M69" s="366"/>
      <c r="N69" s="367"/>
      <c r="O69" s="412">
        <f>SUM(F13:F15,F18:F19,F56,F58,F12,F29)</f>
        <v>30</v>
      </c>
      <c r="P69" s="413"/>
      <c r="Q69" s="413">
        <f>SUM(F17,F22,F30,F31,F32,F33,F44,F45,F57,F62,F63)</f>
        <v>30</v>
      </c>
      <c r="R69" s="415"/>
      <c r="S69" s="412">
        <f>SUM(F34,F35,F36,F37,F38,F46,F47)</f>
        <v>21</v>
      </c>
      <c r="T69" s="413"/>
      <c r="U69" s="413">
        <f>SUM(F16,F23,F48,F53,F51)</f>
        <v>21</v>
      </c>
      <c r="V69" s="415"/>
      <c r="W69" s="412">
        <f>SUM(F25,F49,F50,F60,F64,F51)</f>
        <v>22</v>
      </c>
      <c r="X69" s="413"/>
      <c r="Y69" s="413">
        <f>SUM(F24,F26,F59,F65,F66)</f>
        <v>19</v>
      </c>
      <c r="Z69" s="415"/>
    </row>
    <row r="70" spans="1:30" s="10" customFormat="1" ht="12" x14ac:dyDescent="0.2">
      <c r="A70" s="42" t="s">
        <v>123</v>
      </c>
      <c r="B70" s="43"/>
      <c r="C70" s="159"/>
      <c r="D70" s="44"/>
      <c r="E70" s="82"/>
      <c r="F70" s="84">
        <v>2</v>
      </c>
      <c r="G70" s="160"/>
      <c r="H70" s="83"/>
      <c r="I70" s="83"/>
      <c r="J70" s="83"/>
      <c r="K70" s="83"/>
      <c r="L70" s="35"/>
      <c r="M70" s="35"/>
      <c r="N70" s="173"/>
      <c r="O70" s="161"/>
      <c r="P70" s="82"/>
      <c r="Q70" s="86"/>
      <c r="R70" s="162"/>
      <c r="S70" s="161"/>
      <c r="T70" s="82"/>
      <c r="U70" s="86"/>
      <c r="V70" s="162"/>
      <c r="W70" s="161"/>
      <c r="X70" s="82"/>
      <c r="Y70" s="86"/>
      <c r="Z70" s="162"/>
      <c r="AA70" s="14"/>
      <c r="AB70" s="14"/>
      <c r="AC70" s="14"/>
      <c r="AD70" s="14"/>
    </row>
    <row r="71" spans="1:30" ht="12" x14ac:dyDescent="0.2">
      <c r="A71" s="45" t="s">
        <v>111</v>
      </c>
      <c r="B71" s="43"/>
      <c r="C71" s="159"/>
      <c r="D71" s="44"/>
      <c r="E71" s="82"/>
      <c r="F71" s="84">
        <f>SUM(F25,F26,F33,F34,F35,F36,F37,F38,F48,F49,F50,F56,F57,F58,F60)</f>
        <v>51</v>
      </c>
      <c r="G71" s="160"/>
      <c r="H71" s="83"/>
      <c r="I71" s="83"/>
      <c r="J71" s="83"/>
      <c r="K71" s="83"/>
      <c r="L71" s="35"/>
      <c r="M71" s="35"/>
      <c r="N71" s="173"/>
      <c r="O71" s="533"/>
      <c r="P71" s="395"/>
      <c r="Q71" s="393"/>
      <c r="R71" s="534"/>
      <c r="S71" s="533"/>
      <c r="T71" s="395"/>
      <c r="U71" s="393"/>
      <c r="V71" s="534"/>
      <c r="W71" s="533"/>
      <c r="X71" s="395"/>
      <c r="Y71" s="393"/>
      <c r="Z71" s="534"/>
    </row>
    <row r="72" spans="1:30" ht="12" x14ac:dyDescent="0.2">
      <c r="A72" s="46" t="s">
        <v>174</v>
      </c>
      <c r="B72" s="43"/>
      <c r="C72" s="160"/>
      <c r="D72" s="84"/>
      <c r="E72" s="328"/>
      <c r="F72" s="84"/>
      <c r="G72" s="329"/>
      <c r="H72" s="330"/>
      <c r="I72" s="330"/>
      <c r="J72" s="330"/>
      <c r="K72" s="330"/>
      <c r="L72" s="331"/>
      <c r="M72" s="331"/>
      <c r="N72" s="332"/>
      <c r="O72" s="391"/>
      <c r="P72" s="392"/>
      <c r="Q72" s="392"/>
      <c r="R72" s="394"/>
      <c r="S72" s="391"/>
      <c r="T72" s="392"/>
      <c r="U72" s="392"/>
      <c r="V72" s="394"/>
      <c r="W72" s="391"/>
      <c r="X72" s="392"/>
      <c r="Y72" s="392"/>
      <c r="Z72" s="394"/>
    </row>
    <row r="73" spans="1:30" x14ac:dyDescent="0.2">
      <c r="A73" s="6"/>
      <c r="B73" s="7"/>
      <c r="C73" s="8"/>
      <c r="D73" s="8"/>
      <c r="E73" s="8"/>
      <c r="F73" s="8"/>
      <c r="G73" s="8"/>
      <c r="H73" s="8"/>
      <c r="I73" s="8"/>
      <c r="J73" s="8"/>
      <c r="K73" s="8"/>
      <c r="L73" s="9"/>
      <c r="M73" s="9"/>
      <c r="N73" s="9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30" x14ac:dyDescent="0.2">
      <c r="A74" s="6"/>
      <c r="B74" s="7"/>
      <c r="C74" s="8"/>
      <c r="D74" s="8"/>
      <c r="E74" s="8"/>
      <c r="F74" s="8"/>
      <c r="G74" s="8"/>
      <c r="H74" s="8"/>
      <c r="I74" s="8"/>
      <c r="J74" s="8"/>
      <c r="K74" s="8"/>
      <c r="L74" s="9"/>
      <c r="M74" s="9"/>
      <c r="N74" s="9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6" spans="1:30" ht="12.75" x14ac:dyDescent="0.2">
      <c r="A76" s="450" t="s">
        <v>74</v>
      </c>
      <c r="B76" s="450"/>
      <c r="C76" s="450"/>
      <c r="D76" s="450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0"/>
    </row>
    <row r="77" spans="1:30" ht="12.75" x14ac:dyDescent="0.2">
      <c r="A77" s="450" t="s">
        <v>38</v>
      </c>
      <c r="B77" s="450"/>
      <c r="C77" s="450"/>
      <c r="D77" s="450"/>
      <c r="E77" s="450"/>
      <c r="F77" s="450"/>
      <c r="G77" s="450"/>
      <c r="H77" s="450"/>
      <c r="I77" s="450"/>
      <c r="J77" s="450"/>
      <c r="K77" s="450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  <c r="W77" s="450"/>
      <c r="X77" s="450"/>
      <c r="Y77" s="450"/>
      <c r="Z77" s="450"/>
    </row>
    <row r="78" spans="1:30" x14ac:dyDescent="0.2">
      <c r="A78" s="191"/>
      <c r="B78" s="191"/>
      <c r="C78" s="191"/>
      <c r="D78" s="191"/>
      <c r="E78" s="191"/>
      <c r="F78" s="191"/>
      <c r="G78" s="192"/>
      <c r="H78" s="192"/>
      <c r="I78" s="192"/>
      <c r="J78" s="192"/>
      <c r="K78" s="192"/>
      <c r="L78" s="192"/>
      <c r="M78" s="192"/>
      <c r="N78" s="192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</row>
    <row r="79" spans="1:30" ht="12" x14ac:dyDescent="0.2">
      <c r="A79" s="451" t="s">
        <v>28</v>
      </c>
      <c r="B79" s="451"/>
      <c r="C79" s="451"/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1"/>
      <c r="Y79" s="451"/>
      <c r="Z79" s="451"/>
    </row>
    <row r="80" spans="1:30" ht="12" customHeight="1" x14ac:dyDescent="0.2">
      <c r="A80" s="452" t="s">
        <v>82</v>
      </c>
      <c r="B80" s="455" t="s">
        <v>29</v>
      </c>
      <c r="C80" s="531" t="s">
        <v>0</v>
      </c>
      <c r="D80" s="457"/>
      <c r="E80" s="458" t="s">
        <v>18</v>
      </c>
      <c r="F80" s="461" t="s">
        <v>1</v>
      </c>
      <c r="G80" s="469" t="s">
        <v>2</v>
      </c>
      <c r="H80" s="434"/>
      <c r="I80" s="434"/>
      <c r="J80" s="434"/>
      <c r="K80" s="434"/>
      <c r="L80" s="434"/>
      <c r="M80" s="434"/>
      <c r="N80" s="436"/>
      <c r="O80" s="464" t="s">
        <v>187</v>
      </c>
      <c r="P80" s="465"/>
      <c r="Q80" s="465"/>
      <c r="R80" s="466"/>
      <c r="S80" s="464" t="s">
        <v>188</v>
      </c>
      <c r="T80" s="465"/>
      <c r="U80" s="465"/>
      <c r="V80" s="466"/>
      <c r="W80" s="464" t="s">
        <v>189</v>
      </c>
      <c r="X80" s="465"/>
      <c r="Y80" s="465"/>
      <c r="Z80" s="466"/>
    </row>
    <row r="81" spans="1:30" s="3" customFormat="1" ht="12" x14ac:dyDescent="0.2">
      <c r="A81" s="453"/>
      <c r="B81" s="455"/>
      <c r="C81" s="531" t="s">
        <v>11</v>
      </c>
      <c r="D81" s="457" t="s">
        <v>10</v>
      </c>
      <c r="E81" s="459"/>
      <c r="F81" s="461"/>
      <c r="G81" s="469" t="s">
        <v>3</v>
      </c>
      <c r="H81" s="434" t="s">
        <v>4</v>
      </c>
      <c r="I81" s="434" t="s">
        <v>5</v>
      </c>
      <c r="J81" s="434"/>
      <c r="K81" s="434"/>
      <c r="L81" s="434" t="s">
        <v>7</v>
      </c>
      <c r="M81" s="434" t="s">
        <v>8</v>
      </c>
      <c r="N81" s="436" t="s">
        <v>9</v>
      </c>
      <c r="O81" s="467" t="s">
        <v>12</v>
      </c>
      <c r="P81" s="434"/>
      <c r="Q81" s="434" t="s">
        <v>13</v>
      </c>
      <c r="R81" s="436"/>
      <c r="S81" s="467" t="s">
        <v>14</v>
      </c>
      <c r="T81" s="434"/>
      <c r="U81" s="434" t="s">
        <v>15</v>
      </c>
      <c r="V81" s="468"/>
      <c r="W81" s="469" t="s">
        <v>16</v>
      </c>
      <c r="X81" s="434"/>
      <c r="Y81" s="434" t="s">
        <v>17</v>
      </c>
      <c r="Z81" s="468"/>
      <c r="AA81" s="16"/>
      <c r="AB81" s="16"/>
      <c r="AC81" s="16"/>
      <c r="AD81" s="16"/>
    </row>
    <row r="82" spans="1:30" ht="23.45" customHeight="1" thickBot="1" x14ac:dyDescent="0.25">
      <c r="A82" s="454"/>
      <c r="B82" s="456"/>
      <c r="C82" s="532"/>
      <c r="D82" s="471"/>
      <c r="E82" s="460"/>
      <c r="F82" s="462"/>
      <c r="G82" s="496"/>
      <c r="H82" s="435"/>
      <c r="I82" s="241" t="s">
        <v>6</v>
      </c>
      <c r="J82" s="241" t="s">
        <v>3</v>
      </c>
      <c r="K82" s="241" t="s">
        <v>7</v>
      </c>
      <c r="L82" s="435"/>
      <c r="M82" s="435"/>
      <c r="N82" s="437"/>
      <c r="O82" s="242" t="s">
        <v>19</v>
      </c>
      <c r="P82" s="241" t="s">
        <v>5</v>
      </c>
      <c r="Q82" s="241" t="s">
        <v>19</v>
      </c>
      <c r="R82" s="244" t="s">
        <v>5</v>
      </c>
      <c r="S82" s="242" t="s">
        <v>19</v>
      </c>
      <c r="T82" s="241" t="s">
        <v>5</v>
      </c>
      <c r="U82" s="241" t="s">
        <v>19</v>
      </c>
      <c r="V82" s="243" t="s">
        <v>5</v>
      </c>
      <c r="W82" s="245" t="s">
        <v>19</v>
      </c>
      <c r="X82" s="241" t="s">
        <v>5</v>
      </c>
      <c r="Y82" s="241" t="s">
        <v>19</v>
      </c>
      <c r="Z82" s="243" t="s">
        <v>5</v>
      </c>
    </row>
    <row r="83" spans="1:30" ht="12" customHeight="1" thickTop="1" x14ac:dyDescent="0.2">
      <c r="A83" s="66" t="s">
        <v>39</v>
      </c>
      <c r="B83" s="29" t="s">
        <v>103</v>
      </c>
      <c r="C83" s="228" t="s">
        <v>114</v>
      </c>
      <c r="D83" s="232"/>
      <c r="E83" s="193">
        <v>15</v>
      </c>
      <c r="F83" s="39">
        <v>2</v>
      </c>
      <c r="G83" s="193">
        <v>15</v>
      </c>
      <c r="H83" s="94"/>
      <c r="I83" s="94"/>
      <c r="J83" s="94"/>
      <c r="K83" s="94"/>
      <c r="L83" s="94"/>
      <c r="M83" s="94"/>
      <c r="N83" s="166"/>
      <c r="O83" s="178"/>
      <c r="P83" s="94"/>
      <c r="Q83" s="94"/>
      <c r="R83" s="166"/>
      <c r="S83" s="209">
        <v>15</v>
      </c>
      <c r="T83" s="210"/>
      <c r="U83" s="210"/>
      <c r="V83" s="211"/>
      <c r="W83" s="193"/>
      <c r="X83" s="94"/>
      <c r="Y83" s="94"/>
      <c r="Z83" s="187"/>
    </row>
    <row r="84" spans="1:30" s="10" customFormat="1" ht="12" customHeight="1" x14ac:dyDescent="0.2">
      <c r="A84" s="195" t="s">
        <v>40</v>
      </c>
      <c r="B84" s="30" t="s">
        <v>103</v>
      </c>
      <c r="C84" s="229"/>
      <c r="D84" s="32" t="s">
        <v>114</v>
      </c>
      <c r="E84" s="128">
        <v>20</v>
      </c>
      <c r="F84" s="36">
        <v>2</v>
      </c>
      <c r="G84" s="128">
        <v>20</v>
      </c>
      <c r="H84" s="34"/>
      <c r="I84" s="34"/>
      <c r="J84" s="34"/>
      <c r="K84" s="34"/>
      <c r="L84" s="34"/>
      <c r="M84" s="34"/>
      <c r="N84" s="164"/>
      <c r="O84" s="196"/>
      <c r="P84" s="34"/>
      <c r="Q84" s="34"/>
      <c r="R84" s="164"/>
      <c r="S84" s="176"/>
      <c r="T84" s="34"/>
      <c r="U84" s="34">
        <v>20</v>
      </c>
      <c r="V84" s="184"/>
      <c r="W84" s="128"/>
      <c r="X84" s="34"/>
      <c r="Y84" s="34"/>
      <c r="Z84" s="184"/>
      <c r="AA84" s="14"/>
      <c r="AB84" s="14"/>
      <c r="AC84" s="14"/>
      <c r="AD84" s="14"/>
    </row>
    <row r="85" spans="1:30" s="53" customFormat="1" ht="12" customHeight="1" x14ac:dyDescent="0.2">
      <c r="A85" s="195" t="s">
        <v>41</v>
      </c>
      <c r="B85" s="30" t="s">
        <v>103</v>
      </c>
      <c r="C85" s="85" t="s">
        <v>20</v>
      </c>
      <c r="D85" s="32"/>
      <c r="E85" s="128">
        <v>20</v>
      </c>
      <c r="F85" s="36">
        <v>3</v>
      </c>
      <c r="G85" s="128"/>
      <c r="H85" s="34">
        <v>20</v>
      </c>
      <c r="I85" s="34"/>
      <c r="J85" s="34"/>
      <c r="K85" s="34"/>
      <c r="L85" s="34"/>
      <c r="M85" s="34"/>
      <c r="N85" s="164"/>
      <c r="O85" s="196"/>
      <c r="P85" s="34"/>
      <c r="Q85" s="34"/>
      <c r="R85" s="164"/>
      <c r="S85" s="176">
        <v>20</v>
      </c>
      <c r="T85" s="34"/>
      <c r="U85" s="34"/>
      <c r="V85" s="184"/>
      <c r="W85" s="128"/>
      <c r="X85" s="34"/>
      <c r="Y85" s="34"/>
      <c r="Z85" s="184"/>
      <c r="AA85" s="17"/>
      <c r="AB85" s="17"/>
      <c r="AC85" s="17"/>
      <c r="AD85" s="17"/>
    </row>
    <row r="86" spans="1:30" s="10" customFormat="1" ht="12" customHeight="1" x14ac:dyDescent="0.2">
      <c r="A86" s="195" t="s">
        <v>42</v>
      </c>
      <c r="B86" s="30" t="s">
        <v>103</v>
      </c>
      <c r="C86" s="229"/>
      <c r="D86" s="32" t="s">
        <v>114</v>
      </c>
      <c r="E86" s="128">
        <v>10</v>
      </c>
      <c r="F86" s="36">
        <v>1</v>
      </c>
      <c r="G86" s="128"/>
      <c r="H86" s="34">
        <v>10</v>
      </c>
      <c r="I86" s="34"/>
      <c r="J86" s="34"/>
      <c r="K86" s="34"/>
      <c r="L86" s="34"/>
      <c r="M86" s="34"/>
      <c r="N86" s="164"/>
      <c r="O86" s="196"/>
      <c r="P86" s="34"/>
      <c r="Q86" s="34"/>
      <c r="R86" s="164"/>
      <c r="S86" s="176"/>
      <c r="T86" s="34"/>
      <c r="U86" s="34"/>
      <c r="V86" s="184"/>
      <c r="W86" s="128"/>
      <c r="X86" s="34"/>
      <c r="Y86" s="34">
        <v>10</v>
      </c>
      <c r="Z86" s="184"/>
      <c r="AA86" s="14"/>
      <c r="AB86" s="14"/>
      <c r="AC86" s="14"/>
      <c r="AD86" s="14"/>
    </row>
    <row r="87" spans="1:30" ht="12" customHeight="1" x14ac:dyDescent="0.2">
      <c r="A87" s="195" t="s">
        <v>121</v>
      </c>
      <c r="B87" s="30" t="s">
        <v>122</v>
      </c>
      <c r="C87" s="229" t="s">
        <v>114</v>
      </c>
      <c r="D87" s="32"/>
      <c r="E87" s="128">
        <v>10</v>
      </c>
      <c r="F87" s="36">
        <v>1</v>
      </c>
      <c r="G87" s="128">
        <v>10</v>
      </c>
      <c r="H87" s="34"/>
      <c r="I87" s="34"/>
      <c r="J87" s="34"/>
      <c r="K87" s="34"/>
      <c r="L87" s="34"/>
      <c r="M87" s="34"/>
      <c r="N87" s="164"/>
      <c r="O87" s="196"/>
      <c r="P87" s="34"/>
      <c r="Q87" s="34"/>
      <c r="R87" s="164"/>
      <c r="S87" s="176"/>
      <c r="T87" s="34"/>
      <c r="U87" s="34"/>
      <c r="V87" s="184"/>
      <c r="W87" s="128">
        <v>10</v>
      </c>
      <c r="X87" s="34"/>
      <c r="Y87" s="34"/>
      <c r="Z87" s="184"/>
    </row>
    <row r="88" spans="1:30" ht="12" customHeight="1" x14ac:dyDescent="0.2">
      <c r="A88" s="195" t="s">
        <v>43</v>
      </c>
      <c r="B88" s="30" t="s">
        <v>103</v>
      </c>
      <c r="C88" s="229" t="s">
        <v>114</v>
      </c>
      <c r="D88" s="124"/>
      <c r="E88" s="233">
        <v>20</v>
      </c>
      <c r="F88" s="84">
        <v>3</v>
      </c>
      <c r="G88" s="128">
        <v>10</v>
      </c>
      <c r="H88" s="58"/>
      <c r="I88" s="34">
        <v>10</v>
      </c>
      <c r="J88" s="34"/>
      <c r="K88" s="34"/>
      <c r="L88" s="34"/>
      <c r="M88" s="34"/>
      <c r="N88" s="164"/>
      <c r="O88" s="196"/>
      <c r="P88" s="34"/>
      <c r="Q88" s="34"/>
      <c r="R88" s="164"/>
      <c r="S88" s="176"/>
      <c r="T88" s="34"/>
      <c r="U88" s="34"/>
      <c r="V88" s="184"/>
      <c r="W88" s="128">
        <v>10</v>
      </c>
      <c r="X88" s="34">
        <v>10</v>
      </c>
      <c r="Y88" s="34"/>
      <c r="Z88" s="184"/>
    </row>
    <row r="89" spans="1:30" ht="7.9" customHeight="1" x14ac:dyDescent="0.2">
      <c r="A89" s="438" t="s">
        <v>44</v>
      </c>
      <c r="B89" s="440" t="s">
        <v>107</v>
      </c>
      <c r="C89" s="523" t="s">
        <v>114</v>
      </c>
      <c r="D89" s="525"/>
      <c r="E89" s="446">
        <v>40</v>
      </c>
      <c r="F89" s="527">
        <v>4</v>
      </c>
      <c r="G89" s="446">
        <v>15</v>
      </c>
      <c r="H89" s="529"/>
      <c r="I89" s="422">
        <v>25</v>
      </c>
      <c r="J89" s="422"/>
      <c r="K89" s="422"/>
      <c r="L89" s="422"/>
      <c r="M89" s="422"/>
      <c r="N89" s="430"/>
      <c r="O89" s="428"/>
      <c r="P89" s="422"/>
      <c r="Q89" s="422"/>
      <c r="R89" s="430"/>
      <c r="S89" s="520">
        <v>15</v>
      </c>
      <c r="T89" s="521">
        <v>25</v>
      </c>
      <c r="U89" s="521"/>
      <c r="V89" s="522"/>
      <c r="W89" s="426"/>
      <c r="X89" s="422"/>
      <c r="Y89" s="422"/>
      <c r="Z89" s="424"/>
      <c r="AC89" s="14" t="s">
        <v>124</v>
      </c>
    </row>
    <row r="90" spans="1:30" ht="5.45" customHeight="1" x14ac:dyDescent="0.2">
      <c r="A90" s="439"/>
      <c r="B90" s="441"/>
      <c r="C90" s="524"/>
      <c r="D90" s="526"/>
      <c r="E90" s="447"/>
      <c r="F90" s="528"/>
      <c r="G90" s="447"/>
      <c r="H90" s="530"/>
      <c r="I90" s="423"/>
      <c r="J90" s="423"/>
      <c r="K90" s="423"/>
      <c r="L90" s="423"/>
      <c r="M90" s="423"/>
      <c r="N90" s="431"/>
      <c r="O90" s="429"/>
      <c r="P90" s="423"/>
      <c r="Q90" s="423"/>
      <c r="R90" s="431"/>
      <c r="S90" s="520"/>
      <c r="T90" s="521"/>
      <c r="U90" s="521"/>
      <c r="V90" s="522"/>
      <c r="W90" s="427"/>
      <c r="X90" s="423"/>
      <c r="Y90" s="423"/>
      <c r="Z90" s="425"/>
    </row>
    <row r="91" spans="1:30" ht="12" customHeight="1" x14ac:dyDescent="0.2">
      <c r="A91" s="195" t="s">
        <v>45</v>
      </c>
      <c r="B91" s="30" t="s">
        <v>108</v>
      </c>
      <c r="C91" s="229"/>
      <c r="D91" s="124" t="s">
        <v>114</v>
      </c>
      <c r="E91" s="233">
        <v>35</v>
      </c>
      <c r="F91" s="36">
        <v>4</v>
      </c>
      <c r="G91" s="128"/>
      <c r="H91" s="58"/>
      <c r="I91" s="34">
        <v>35</v>
      </c>
      <c r="J91" s="34"/>
      <c r="K91" s="34"/>
      <c r="L91" s="34"/>
      <c r="M91" s="34"/>
      <c r="N91" s="164"/>
      <c r="O91" s="196"/>
      <c r="P91" s="34"/>
      <c r="Q91" s="34"/>
      <c r="R91" s="164"/>
      <c r="S91" s="176"/>
      <c r="T91" s="135"/>
      <c r="U91" s="34"/>
      <c r="V91" s="184">
        <v>35</v>
      </c>
      <c r="W91" s="128"/>
      <c r="X91" s="34"/>
      <c r="Y91" s="34"/>
      <c r="Z91" s="184"/>
      <c r="AB91" s="63"/>
      <c r="AC91" s="63"/>
      <c r="AD91" s="63"/>
    </row>
    <row r="92" spans="1:30" ht="12" customHeight="1" x14ac:dyDescent="0.2">
      <c r="A92" s="195" t="s">
        <v>46</v>
      </c>
      <c r="B92" s="30" t="s">
        <v>108</v>
      </c>
      <c r="C92" s="85" t="s">
        <v>116</v>
      </c>
      <c r="D92" s="124"/>
      <c r="E92" s="233">
        <v>30</v>
      </c>
      <c r="F92" s="36">
        <v>4</v>
      </c>
      <c r="G92" s="128">
        <v>10</v>
      </c>
      <c r="H92" s="58"/>
      <c r="I92" s="34">
        <v>20</v>
      </c>
      <c r="J92" s="34"/>
      <c r="K92" s="34"/>
      <c r="L92" s="34"/>
      <c r="M92" s="34"/>
      <c r="N92" s="164"/>
      <c r="O92" s="196"/>
      <c r="P92" s="34"/>
      <c r="Q92" s="34"/>
      <c r="R92" s="164"/>
      <c r="S92" s="176"/>
      <c r="T92" s="34"/>
      <c r="U92" s="135"/>
      <c r="V92" s="136"/>
      <c r="W92" s="128">
        <v>10</v>
      </c>
      <c r="X92" s="34">
        <v>20</v>
      </c>
      <c r="Y92" s="34"/>
      <c r="Z92" s="184"/>
      <c r="AB92" s="63"/>
      <c r="AC92" s="63"/>
      <c r="AD92" s="63"/>
    </row>
    <row r="93" spans="1:30" ht="12" customHeight="1" x14ac:dyDescent="0.2">
      <c r="A93" s="195" t="s">
        <v>47</v>
      </c>
      <c r="B93" s="30" t="s">
        <v>108</v>
      </c>
      <c r="C93" s="229"/>
      <c r="D93" s="124" t="s">
        <v>114</v>
      </c>
      <c r="E93" s="233">
        <v>25</v>
      </c>
      <c r="F93" s="36">
        <v>3</v>
      </c>
      <c r="G93" s="128"/>
      <c r="H93" s="58"/>
      <c r="I93" s="34">
        <v>25</v>
      </c>
      <c r="J93" s="34"/>
      <c r="K93" s="34"/>
      <c r="L93" s="34"/>
      <c r="M93" s="34"/>
      <c r="N93" s="164"/>
      <c r="O93" s="196"/>
      <c r="P93" s="34"/>
      <c r="Q93" s="34"/>
      <c r="R93" s="164"/>
      <c r="S93" s="176"/>
      <c r="T93" s="34"/>
      <c r="U93" s="34"/>
      <c r="V93" s="184">
        <v>25</v>
      </c>
      <c r="W93" s="128"/>
      <c r="X93" s="34"/>
      <c r="Y93" s="34"/>
      <c r="Z93" s="184"/>
      <c r="AB93" s="63"/>
      <c r="AC93" s="63"/>
      <c r="AD93" s="63"/>
    </row>
    <row r="94" spans="1:30" ht="12" customHeight="1" x14ac:dyDescent="0.2">
      <c r="A94" s="214" t="s">
        <v>48</v>
      </c>
      <c r="B94" s="96" t="s">
        <v>108</v>
      </c>
      <c r="C94" s="230"/>
      <c r="D94" s="137" t="s">
        <v>114</v>
      </c>
      <c r="E94" s="233">
        <v>35</v>
      </c>
      <c r="F94" s="216">
        <v>4</v>
      </c>
      <c r="G94" s="215"/>
      <c r="H94" s="72"/>
      <c r="I94" s="93">
        <v>35</v>
      </c>
      <c r="J94" s="93"/>
      <c r="K94" s="93"/>
      <c r="L94" s="93"/>
      <c r="M94" s="93"/>
      <c r="N94" s="172"/>
      <c r="O94" s="179"/>
      <c r="P94" s="93"/>
      <c r="Q94" s="93"/>
      <c r="R94" s="172"/>
      <c r="S94" s="217"/>
      <c r="T94" s="93"/>
      <c r="U94" s="93"/>
      <c r="V94" s="183"/>
      <c r="W94" s="215"/>
      <c r="X94" s="93"/>
      <c r="Y94" s="93"/>
      <c r="Z94" s="183">
        <v>35</v>
      </c>
      <c r="AB94" s="63"/>
      <c r="AC94" s="63"/>
      <c r="AD94" s="63"/>
    </row>
    <row r="95" spans="1:30" ht="12" customHeight="1" thickBot="1" x14ac:dyDescent="0.25">
      <c r="A95" s="218" t="s">
        <v>136</v>
      </c>
      <c r="B95" s="311"/>
      <c r="C95" s="231" t="s">
        <v>124</v>
      </c>
      <c r="D95" s="219" t="s">
        <v>114</v>
      </c>
      <c r="E95" s="220">
        <v>15</v>
      </c>
      <c r="F95" s="221">
        <v>2</v>
      </c>
      <c r="G95" s="220"/>
      <c r="H95" s="222"/>
      <c r="I95" s="223"/>
      <c r="J95" s="223">
        <v>15</v>
      </c>
      <c r="K95" s="223"/>
      <c r="L95" s="223"/>
      <c r="M95" s="223"/>
      <c r="N95" s="224"/>
      <c r="O95" s="225"/>
      <c r="P95" s="223"/>
      <c r="Q95" s="223"/>
      <c r="R95" s="224"/>
      <c r="S95" s="226"/>
      <c r="T95" s="223"/>
      <c r="U95" s="223"/>
      <c r="V95" s="227"/>
      <c r="W95" s="220"/>
      <c r="X95" s="223"/>
      <c r="Y95" s="223"/>
      <c r="Z95" s="227">
        <v>15</v>
      </c>
      <c r="AB95" s="63"/>
      <c r="AC95" s="63"/>
      <c r="AD95" s="63"/>
    </row>
    <row r="96" spans="1:30" ht="12.75" thickTop="1" x14ac:dyDescent="0.2">
      <c r="A96" s="342" t="s">
        <v>75</v>
      </c>
      <c r="B96" s="350"/>
      <c r="C96" s="373"/>
      <c r="D96" s="374"/>
      <c r="E96" s="371">
        <f>SUM(E83:E95)</f>
        <v>275</v>
      </c>
      <c r="F96" s="374"/>
      <c r="G96" s="371">
        <f t="shared" ref="G96:J96" si="4">SUM(G83:G95)</f>
        <v>80</v>
      </c>
      <c r="H96" s="369">
        <f t="shared" si="4"/>
        <v>30</v>
      </c>
      <c r="I96" s="369">
        <f t="shared" si="4"/>
        <v>150</v>
      </c>
      <c r="J96" s="369">
        <f t="shared" si="4"/>
        <v>15</v>
      </c>
      <c r="K96" s="351"/>
      <c r="L96" s="351"/>
      <c r="M96" s="351"/>
      <c r="N96" s="352"/>
      <c r="O96" s="497"/>
      <c r="P96" s="498"/>
      <c r="Q96" s="498"/>
      <c r="R96" s="499"/>
      <c r="S96" s="497">
        <f>SUM(S83:T95)</f>
        <v>75</v>
      </c>
      <c r="T96" s="498"/>
      <c r="U96" s="498">
        <f>SUM(U83:V95)</f>
        <v>80</v>
      </c>
      <c r="V96" s="500"/>
      <c r="W96" s="501">
        <f>SUM(W83:X95)</f>
        <v>60</v>
      </c>
      <c r="X96" s="498"/>
      <c r="Y96" s="498">
        <f>SUM(Y83:Z95)</f>
        <v>60</v>
      </c>
      <c r="Z96" s="500"/>
      <c r="AB96" s="63"/>
      <c r="AC96" s="63"/>
      <c r="AD96" s="63"/>
    </row>
    <row r="97" spans="1:30" ht="12" x14ac:dyDescent="0.2">
      <c r="A97" s="346" t="s">
        <v>76</v>
      </c>
      <c r="B97" s="368"/>
      <c r="C97" s="372"/>
      <c r="D97" s="368"/>
      <c r="E97" s="362"/>
      <c r="F97" s="368">
        <f>SUM(F83:F95)</f>
        <v>33</v>
      </c>
      <c r="G97" s="362"/>
      <c r="H97" s="361"/>
      <c r="I97" s="361"/>
      <c r="J97" s="361"/>
      <c r="K97" s="361"/>
      <c r="L97" s="366"/>
      <c r="M97" s="366"/>
      <c r="N97" s="367"/>
      <c r="O97" s="412"/>
      <c r="P97" s="413"/>
      <c r="Q97" s="413"/>
      <c r="R97" s="414"/>
      <c r="S97" s="412">
        <f>SUM(F83,F85,F89:F90)</f>
        <v>9</v>
      </c>
      <c r="T97" s="413"/>
      <c r="U97" s="413">
        <f>SUM(F84,F91,F93)</f>
        <v>9</v>
      </c>
      <c r="V97" s="415"/>
      <c r="W97" s="416">
        <f>SUM(F87,F88,F92)</f>
        <v>8</v>
      </c>
      <c r="X97" s="413"/>
      <c r="Y97" s="413">
        <f>SUM(F86,F94,F95)</f>
        <v>7</v>
      </c>
      <c r="Z97" s="415"/>
      <c r="AB97" s="63"/>
      <c r="AC97" s="63"/>
      <c r="AD97" s="63"/>
    </row>
    <row r="98" spans="1:30" ht="12" x14ac:dyDescent="0.2">
      <c r="A98" s="46" t="s">
        <v>175</v>
      </c>
      <c r="B98" s="198"/>
      <c r="C98" s="160"/>
      <c r="D98" s="84"/>
      <c r="E98" s="328"/>
      <c r="F98" s="84"/>
      <c r="G98" s="333"/>
      <c r="H98" s="330"/>
      <c r="I98" s="330"/>
      <c r="J98" s="330"/>
      <c r="K98" s="83"/>
      <c r="L98" s="35"/>
      <c r="M98" s="35"/>
      <c r="N98" s="173"/>
      <c r="O98" s="391"/>
      <c r="P98" s="392"/>
      <c r="Q98" s="392"/>
      <c r="R98" s="393"/>
      <c r="S98" s="479"/>
      <c r="T98" s="480"/>
      <c r="U98" s="480"/>
      <c r="V98" s="481"/>
      <c r="W98" s="482"/>
      <c r="X98" s="480"/>
      <c r="Y98" s="480"/>
      <c r="Z98" s="481"/>
      <c r="AB98" s="63"/>
      <c r="AC98" s="63"/>
      <c r="AD98" s="63"/>
    </row>
    <row r="99" spans="1:30" x14ac:dyDescent="0.2">
      <c r="A99" s="6"/>
      <c r="B99" s="7"/>
      <c r="C99" s="8"/>
      <c r="D99" s="8"/>
      <c r="E99" s="8"/>
      <c r="F99" s="8"/>
      <c r="G99" s="8"/>
      <c r="H99" s="8"/>
      <c r="I99" s="8"/>
      <c r="J99" s="8"/>
      <c r="K99" s="8"/>
      <c r="L99" s="9"/>
      <c r="M99" s="9"/>
      <c r="N99" s="9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48"/>
      <c r="AB99" s="63"/>
      <c r="AC99" s="63"/>
      <c r="AD99" s="63"/>
    </row>
    <row r="100" spans="1:30" x14ac:dyDescent="0.2">
      <c r="A100" s="6"/>
      <c r="B100" s="7"/>
      <c r="C100" s="8"/>
      <c r="D100" s="8" t="s">
        <v>124</v>
      </c>
      <c r="E100" s="8"/>
      <c r="F100" s="8"/>
      <c r="G100" s="8"/>
      <c r="H100" s="8"/>
      <c r="I100" s="8"/>
      <c r="J100" s="8"/>
      <c r="K100" s="8"/>
      <c r="L100" s="9"/>
      <c r="M100" s="9"/>
      <c r="N100" s="9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48"/>
      <c r="AB100" s="63"/>
      <c r="AC100" s="63"/>
      <c r="AD100" s="63"/>
    </row>
    <row r="101" spans="1:30" ht="16.149999999999999" customHeight="1" x14ac:dyDescent="0.2">
      <c r="A101" s="515" t="s">
        <v>78</v>
      </c>
      <c r="B101" s="515"/>
      <c r="C101" s="515"/>
      <c r="D101" s="515"/>
      <c r="E101" s="515"/>
      <c r="F101" s="515"/>
      <c r="G101" s="515"/>
      <c r="H101" s="515"/>
      <c r="I101" s="515"/>
      <c r="J101" s="515"/>
      <c r="K101" s="515"/>
      <c r="L101" s="515"/>
      <c r="M101" s="515"/>
      <c r="N101" s="515"/>
      <c r="O101" s="515"/>
      <c r="P101" s="515"/>
      <c r="Q101" s="515"/>
      <c r="R101" s="515"/>
      <c r="S101" s="515"/>
      <c r="T101" s="515"/>
      <c r="U101" s="515"/>
      <c r="V101" s="515"/>
      <c r="W101" s="515"/>
      <c r="X101" s="515"/>
      <c r="Y101" s="515"/>
      <c r="Z101" s="516"/>
      <c r="AA101" s="21"/>
      <c r="AB101" s="63"/>
      <c r="AC101" s="63"/>
      <c r="AD101" s="63"/>
    </row>
    <row r="102" spans="1:30" ht="17.45" customHeight="1" x14ac:dyDescent="0.2">
      <c r="A102" s="234" t="s">
        <v>176</v>
      </c>
      <c r="B102" s="235"/>
      <c r="C102" s="236"/>
      <c r="D102" s="237"/>
      <c r="E102" s="236">
        <f>SUM(E68,E96)</f>
        <v>1265</v>
      </c>
      <c r="F102" s="237"/>
      <c r="G102" s="236">
        <f t="shared" ref="G102:N102" si="5">SUM(G96,G68)</f>
        <v>395</v>
      </c>
      <c r="H102" s="236">
        <f t="shared" si="5"/>
        <v>95</v>
      </c>
      <c r="I102" s="236">
        <f t="shared" si="5"/>
        <v>360</v>
      </c>
      <c r="J102" s="236">
        <f t="shared" si="5"/>
        <v>55</v>
      </c>
      <c r="K102" s="236">
        <f t="shared" si="5"/>
        <v>0</v>
      </c>
      <c r="L102" s="236">
        <f t="shared" si="5"/>
        <v>90</v>
      </c>
      <c r="M102" s="236">
        <f t="shared" si="5"/>
        <v>60</v>
      </c>
      <c r="N102" s="246">
        <f t="shared" si="5"/>
        <v>210</v>
      </c>
      <c r="O102" s="517">
        <f>SUM(,O96,O68)</f>
        <v>195</v>
      </c>
      <c r="P102" s="409"/>
      <c r="Q102" s="410">
        <f>SUM(,Q96,Q68)</f>
        <v>200</v>
      </c>
      <c r="R102" s="518"/>
      <c r="S102" s="519">
        <f>SUM(,S96,S68)</f>
        <v>195</v>
      </c>
      <c r="T102" s="409"/>
      <c r="U102" s="410">
        <f>SUM(,U96,U68)</f>
        <v>205</v>
      </c>
      <c r="V102" s="519"/>
      <c r="W102" s="517">
        <f>SUM(,W96,W68)</f>
        <v>230</v>
      </c>
      <c r="X102" s="409"/>
      <c r="Y102" s="410">
        <f>SUM(,Y96,Y68)</f>
        <v>240</v>
      </c>
      <c r="Z102" s="518"/>
      <c r="AB102" s="63"/>
      <c r="AC102" s="63"/>
      <c r="AD102" s="63"/>
    </row>
    <row r="103" spans="1:30" ht="18.600000000000001" customHeight="1" thickBot="1" x14ac:dyDescent="0.25">
      <c r="A103" s="260" t="s">
        <v>79</v>
      </c>
      <c r="B103" s="261"/>
      <c r="C103" s="262"/>
      <c r="D103" s="261"/>
      <c r="E103" s="262"/>
      <c r="F103" s="261">
        <f>SUM(F69,F97)</f>
        <v>176</v>
      </c>
      <c r="G103" s="262"/>
      <c r="H103" s="263"/>
      <c r="I103" s="263"/>
      <c r="J103" s="263"/>
      <c r="K103" s="263"/>
      <c r="L103" s="264"/>
      <c r="M103" s="264"/>
      <c r="N103" s="265"/>
      <c r="O103" s="401">
        <f>SUM(O69,O97)</f>
        <v>30</v>
      </c>
      <c r="P103" s="402"/>
      <c r="Q103" s="403">
        <f>SUM(Q69,Q97)</f>
        <v>30</v>
      </c>
      <c r="R103" s="405"/>
      <c r="S103" s="403">
        <f>SUM(S69,S97)</f>
        <v>30</v>
      </c>
      <c r="T103" s="402"/>
      <c r="U103" s="403">
        <f>SUM(U69,U97)</f>
        <v>30</v>
      </c>
      <c r="V103" s="404"/>
      <c r="W103" s="401">
        <f>SUM(W69,W97)</f>
        <v>30</v>
      </c>
      <c r="X103" s="402"/>
      <c r="Y103" s="403">
        <f>SUM(Y69,Y97)</f>
        <v>26</v>
      </c>
      <c r="Z103" s="405"/>
      <c r="AB103" s="63"/>
      <c r="AC103" s="63"/>
      <c r="AD103" s="63"/>
    </row>
    <row r="104" spans="1:30" ht="12" x14ac:dyDescent="0.2">
      <c r="A104" s="254" t="s">
        <v>89</v>
      </c>
      <c r="B104" s="266"/>
      <c r="C104" s="267"/>
      <c r="D104" s="268"/>
      <c r="E104" s="267"/>
      <c r="F104" s="268">
        <v>51</v>
      </c>
      <c r="G104" s="267"/>
      <c r="H104" s="269"/>
      <c r="I104" s="269"/>
      <c r="J104" s="269"/>
      <c r="K104" s="269"/>
      <c r="L104" s="258"/>
      <c r="M104" s="258"/>
      <c r="N104" s="259"/>
      <c r="O104" s="396"/>
      <c r="P104" s="397"/>
      <c r="Q104" s="397"/>
      <c r="R104" s="399"/>
      <c r="S104" s="400"/>
      <c r="T104" s="397"/>
      <c r="U104" s="397"/>
      <c r="V104" s="398"/>
      <c r="W104" s="396"/>
      <c r="X104" s="397"/>
      <c r="Y104" s="397"/>
      <c r="Z104" s="399"/>
      <c r="AB104" s="63"/>
      <c r="AC104" s="63"/>
      <c r="AD104" s="63"/>
    </row>
    <row r="105" spans="1:30" ht="12" x14ac:dyDescent="0.2">
      <c r="A105" s="208" t="s">
        <v>90</v>
      </c>
      <c r="B105" s="198"/>
      <c r="C105" s="82"/>
      <c r="D105" s="84"/>
      <c r="E105" s="82"/>
      <c r="F105" s="84">
        <v>33</v>
      </c>
      <c r="G105" s="82"/>
      <c r="H105" s="83"/>
      <c r="I105" s="83"/>
      <c r="J105" s="83"/>
      <c r="K105" s="83"/>
      <c r="L105" s="35"/>
      <c r="M105" s="35"/>
      <c r="N105" s="173"/>
      <c r="O105" s="391"/>
      <c r="P105" s="392"/>
      <c r="Q105" s="392"/>
      <c r="R105" s="394"/>
      <c r="S105" s="395"/>
      <c r="T105" s="392"/>
      <c r="U105" s="392"/>
      <c r="V105" s="393"/>
      <c r="W105" s="391"/>
      <c r="X105" s="392"/>
      <c r="Y105" s="392"/>
      <c r="Z105" s="394"/>
      <c r="AB105" s="63"/>
      <c r="AC105" s="63"/>
      <c r="AD105" s="63"/>
    </row>
    <row r="106" spans="1:30" ht="12.75" thickBot="1" x14ac:dyDescent="0.25">
      <c r="A106" s="270" t="s">
        <v>178</v>
      </c>
      <c r="B106" s="271"/>
      <c r="C106" s="272"/>
      <c r="D106" s="273"/>
      <c r="E106" s="272"/>
      <c r="F106" s="273">
        <v>2</v>
      </c>
      <c r="G106" s="272"/>
      <c r="H106" s="274"/>
      <c r="I106" s="274"/>
      <c r="J106" s="274"/>
      <c r="K106" s="274"/>
      <c r="L106" s="275"/>
      <c r="M106" s="275"/>
      <c r="N106" s="276"/>
      <c r="O106" s="277"/>
      <c r="P106" s="272"/>
      <c r="Q106" s="278"/>
      <c r="R106" s="279"/>
      <c r="S106" s="280"/>
      <c r="T106" s="272"/>
      <c r="U106" s="278"/>
      <c r="V106" s="280"/>
      <c r="W106" s="277"/>
      <c r="X106" s="272"/>
      <c r="Y106" s="278"/>
      <c r="Z106" s="279"/>
      <c r="AB106" s="63"/>
      <c r="AC106" s="63"/>
      <c r="AD106" s="63"/>
    </row>
    <row r="107" spans="1:30" ht="12.75" thickBot="1" x14ac:dyDescent="0.25">
      <c r="A107" s="248" t="s">
        <v>177</v>
      </c>
      <c r="B107" s="249"/>
      <c r="C107" s="250"/>
      <c r="D107" s="251"/>
      <c r="E107" s="250"/>
      <c r="F107" s="251">
        <v>4</v>
      </c>
      <c r="G107" s="250"/>
      <c r="H107" s="252"/>
      <c r="I107" s="252"/>
      <c r="J107" s="252"/>
      <c r="K107" s="252"/>
      <c r="L107" s="252"/>
      <c r="M107" s="252"/>
      <c r="N107" s="253"/>
      <c r="O107" s="510"/>
      <c r="P107" s="511"/>
      <c r="Q107" s="512"/>
      <c r="R107" s="513"/>
      <c r="S107" s="514"/>
      <c r="T107" s="511"/>
      <c r="U107" s="512"/>
      <c r="V107" s="514"/>
      <c r="W107" s="510"/>
      <c r="X107" s="511"/>
      <c r="Y107" s="512">
        <f>30-Y103</f>
        <v>4</v>
      </c>
      <c r="Z107" s="513"/>
      <c r="AB107" s="63"/>
      <c r="AC107" s="63"/>
      <c r="AD107" s="63"/>
    </row>
    <row r="108" spans="1:30" ht="12" x14ac:dyDescent="0.2">
      <c r="A108" s="254" t="s">
        <v>77</v>
      </c>
      <c r="B108" s="255"/>
      <c r="C108" s="256"/>
      <c r="D108" s="257"/>
      <c r="E108" s="256"/>
      <c r="F108" s="257">
        <f>SUM(F103,F107)</f>
        <v>180</v>
      </c>
      <c r="G108" s="256"/>
      <c r="H108" s="258"/>
      <c r="I108" s="258"/>
      <c r="J108" s="258"/>
      <c r="K108" s="258"/>
      <c r="L108" s="258"/>
      <c r="M108" s="258"/>
      <c r="N108" s="259"/>
      <c r="O108" s="505"/>
      <c r="P108" s="506"/>
      <c r="Q108" s="507"/>
      <c r="R108" s="508"/>
      <c r="S108" s="509"/>
      <c r="T108" s="506"/>
      <c r="U108" s="507"/>
      <c r="V108" s="509"/>
      <c r="W108" s="505"/>
      <c r="X108" s="506"/>
      <c r="Y108" s="507"/>
      <c r="Z108" s="508"/>
      <c r="AB108" s="63"/>
      <c r="AC108" s="63"/>
      <c r="AD108" s="63"/>
    </row>
    <row r="109" spans="1:30" ht="12" x14ac:dyDescent="0.2">
      <c r="A109" s="208" t="s">
        <v>80</v>
      </c>
      <c r="B109" s="51"/>
      <c r="C109" s="197"/>
      <c r="D109" s="36"/>
      <c r="E109" s="197">
        <f>SUM(E102 + 30)</f>
        <v>1295</v>
      </c>
      <c r="F109" s="36"/>
      <c r="G109" s="337"/>
      <c r="H109" s="331"/>
      <c r="I109" s="331"/>
      <c r="J109" s="331"/>
      <c r="K109" s="331"/>
      <c r="L109" s="331"/>
      <c r="M109" s="331"/>
      <c r="N109" s="332"/>
      <c r="O109" s="376"/>
      <c r="P109" s="377"/>
      <c r="Q109" s="378"/>
      <c r="R109" s="380"/>
      <c r="S109" s="379"/>
      <c r="T109" s="377"/>
      <c r="U109" s="378"/>
      <c r="V109" s="379"/>
      <c r="W109" s="376"/>
      <c r="X109" s="377"/>
      <c r="Y109" s="378"/>
      <c r="Z109" s="380"/>
      <c r="AB109" s="63"/>
      <c r="AC109" s="63"/>
      <c r="AD109" s="63"/>
    </row>
    <row r="110" spans="1:30" ht="12" x14ac:dyDescent="0.2">
      <c r="A110" s="25"/>
      <c r="B110" s="25"/>
      <c r="C110" s="25"/>
      <c r="D110" s="25"/>
      <c r="E110" s="334"/>
      <c r="F110" s="49"/>
      <c r="G110" s="25"/>
      <c r="H110" s="25"/>
      <c r="I110" s="25"/>
      <c r="J110" s="25"/>
      <c r="K110" s="25"/>
      <c r="L110" s="25"/>
      <c r="M110" s="25"/>
      <c r="N110" s="25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52"/>
    </row>
    <row r="111" spans="1:30" x14ac:dyDescent="0.2">
      <c r="A111" s="26"/>
      <c r="B111" s="26"/>
      <c r="C111" s="26"/>
      <c r="D111" s="26"/>
      <c r="E111" s="26"/>
      <c r="F111" s="50"/>
      <c r="G111" s="26"/>
      <c r="H111" s="26"/>
      <c r="I111" s="26"/>
      <c r="J111" s="26"/>
      <c r="K111" s="26"/>
      <c r="L111" s="26"/>
      <c r="M111" s="26"/>
      <c r="N111" s="26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2"/>
    </row>
    <row r="113" spans="1:30" ht="12.75" x14ac:dyDescent="0.2">
      <c r="A113" s="450" t="s">
        <v>74</v>
      </c>
      <c r="B113" s="450"/>
      <c r="C113" s="450"/>
      <c r="D113" s="450"/>
      <c r="E113" s="450"/>
      <c r="F113" s="450"/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50"/>
      <c r="R113" s="450"/>
      <c r="S113" s="450"/>
      <c r="T113" s="450"/>
      <c r="U113" s="450"/>
      <c r="V113" s="450"/>
      <c r="W113" s="450"/>
      <c r="X113" s="450"/>
      <c r="Y113" s="450"/>
      <c r="Z113" s="450"/>
      <c r="AA113" s="63"/>
      <c r="AB113" s="63"/>
      <c r="AC113" s="63"/>
      <c r="AD113" s="63"/>
    </row>
    <row r="114" spans="1:30" ht="12.75" x14ac:dyDescent="0.2">
      <c r="A114" s="450" t="s">
        <v>49</v>
      </c>
      <c r="B114" s="450"/>
      <c r="C114" s="450"/>
      <c r="D114" s="450"/>
      <c r="E114" s="450"/>
      <c r="F114" s="450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50"/>
      <c r="R114" s="450"/>
      <c r="S114" s="450"/>
      <c r="T114" s="450"/>
      <c r="U114" s="450"/>
      <c r="V114" s="450"/>
      <c r="W114" s="450"/>
      <c r="X114" s="450"/>
      <c r="Y114" s="450"/>
      <c r="Z114" s="450"/>
      <c r="AA114" s="63"/>
      <c r="AB114" s="63"/>
      <c r="AC114" s="63"/>
      <c r="AD114" s="63"/>
    </row>
    <row r="115" spans="1:30" x14ac:dyDescent="0.2">
      <c r="A115" s="191"/>
      <c r="B115" s="191"/>
      <c r="C115" s="191"/>
      <c r="D115" s="191"/>
      <c r="E115" s="191"/>
      <c r="F115" s="191"/>
      <c r="G115" s="192"/>
      <c r="H115" s="192"/>
      <c r="I115" s="192"/>
      <c r="J115" s="192"/>
      <c r="K115" s="192"/>
      <c r="L115" s="192"/>
      <c r="M115" s="192"/>
      <c r="N115" s="192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63"/>
      <c r="AB115" s="63"/>
      <c r="AC115" s="63"/>
      <c r="AD115" s="63"/>
    </row>
    <row r="116" spans="1:30" ht="12" x14ac:dyDescent="0.2">
      <c r="A116" s="451" t="s">
        <v>28</v>
      </c>
      <c r="B116" s="451"/>
      <c r="C116" s="451"/>
      <c r="D116" s="451"/>
      <c r="E116" s="451"/>
      <c r="F116" s="451"/>
      <c r="G116" s="451"/>
      <c r="H116" s="451"/>
      <c r="I116" s="451"/>
      <c r="J116" s="451"/>
      <c r="K116" s="451"/>
      <c r="L116" s="451"/>
      <c r="M116" s="451"/>
      <c r="N116" s="451"/>
      <c r="O116" s="451"/>
      <c r="P116" s="451"/>
      <c r="Q116" s="451"/>
      <c r="R116" s="451"/>
      <c r="S116" s="451"/>
      <c r="T116" s="451"/>
      <c r="U116" s="451"/>
      <c r="V116" s="451"/>
      <c r="W116" s="451"/>
      <c r="X116" s="451"/>
      <c r="Y116" s="451"/>
      <c r="Z116" s="451"/>
      <c r="AA116" s="63"/>
      <c r="AB116" s="63"/>
      <c r="AC116" s="63"/>
      <c r="AD116" s="63"/>
    </row>
    <row r="117" spans="1:30" ht="12" customHeight="1" x14ac:dyDescent="0.2">
      <c r="A117" s="452" t="s">
        <v>83</v>
      </c>
      <c r="B117" s="502" t="s">
        <v>29</v>
      </c>
      <c r="C117" s="416" t="s">
        <v>0</v>
      </c>
      <c r="D117" s="457"/>
      <c r="E117" s="458" t="s">
        <v>18</v>
      </c>
      <c r="F117" s="461" t="s">
        <v>1</v>
      </c>
      <c r="G117" s="469" t="s">
        <v>2</v>
      </c>
      <c r="H117" s="434"/>
      <c r="I117" s="434"/>
      <c r="J117" s="434"/>
      <c r="K117" s="434"/>
      <c r="L117" s="434"/>
      <c r="M117" s="434"/>
      <c r="N117" s="436"/>
      <c r="O117" s="464" t="s">
        <v>187</v>
      </c>
      <c r="P117" s="465"/>
      <c r="Q117" s="465"/>
      <c r="R117" s="466"/>
      <c r="S117" s="464" t="s">
        <v>188</v>
      </c>
      <c r="T117" s="465"/>
      <c r="U117" s="465"/>
      <c r="V117" s="466"/>
      <c r="W117" s="464" t="s">
        <v>189</v>
      </c>
      <c r="X117" s="465"/>
      <c r="Y117" s="465"/>
      <c r="Z117" s="466"/>
      <c r="AA117" s="63"/>
      <c r="AB117" s="63"/>
      <c r="AC117" s="63"/>
      <c r="AD117" s="63"/>
    </row>
    <row r="118" spans="1:30" ht="12" x14ac:dyDescent="0.2">
      <c r="A118" s="453"/>
      <c r="B118" s="503"/>
      <c r="C118" s="416" t="s">
        <v>11</v>
      </c>
      <c r="D118" s="457" t="s">
        <v>10</v>
      </c>
      <c r="E118" s="459"/>
      <c r="F118" s="461"/>
      <c r="G118" s="469" t="s">
        <v>3</v>
      </c>
      <c r="H118" s="434" t="s">
        <v>4</v>
      </c>
      <c r="I118" s="434" t="s">
        <v>5</v>
      </c>
      <c r="J118" s="434"/>
      <c r="K118" s="434"/>
      <c r="L118" s="434" t="s">
        <v>7</v>
      </c>
      <c r="M118" s="434" t="s">
        <v>8</v>
      </c>
      <c r="N118" s="436" t="s">
        <v>9</v>
      </c>
      <c r="O118" s="467" t="s">
        <v>12</v>
      </c>
      <c r="P118" s="434"/>
      <c r="Q118" s="434" t="s">
        <v>13</v>
      </c>
      <c r="R118" s="436"/>
      <c r="S118" s="467" t="s">
        <v>14</v>
      </c>
      <c r="T118" s="434"/>
      <c r="U118" s="434" t="s">
        <v>15</v>
      </c>
      <c r="V118" s="468"/>
      <c r="W118" s="469" t="s">
        <v>16</v>
      </c>
      <c r="X118" s="434"/>
      <c r="Y118" s="434" t="s">
        <v>17</v>
      </c>
      <c r="Z118" s="468"/>
      <c r="AA118" s="63"/>
      <c r="AB118" s="63"/>
      <c r="AC118" s="63"/>
      <c r="AD118" s="63"/>
    </row>
    <row r="119" spans="1:30" ht="24" customHeight="1" thickBot="1" x14ac:dyDescent="0.25">
      <c r="A119" s="454"/>
      <c r="B119" s="504"/>
      <c r="C119" s="470"/>
      <c r="D119" s="471"/>
      <c r="E119" s="460"/>
      <c r="F119" s="462"/>
      <c r="G119" s="496"/>
      <c r="H119" s="435"/>
      <c r="I119" s="241" t="s">
        <v>6</v>
      </c>
      <c r="J119" s="241" t="s">
        <v>3</v>
      </c>
      <c r="K119" s="241" t="s">
        <v>7</v>
      </c>
      <c r="L119" s="435"/>
      <c r="M119" s="435"/>
      <c r="N119" s="437"/>
      <c r="O119" s="242" t="s">
        <v>19</v>
      </c>
      <c r="P119" s="241" t="s">
        <v>5</v>
      </c>
      <c r="Q119" s="241" t="s">
        <v>19</v>
      </c>
      <c r="R119" s="244" t="s">
        <v>5</v>
      </c>
      <c r="S119" s="242" t="s">
        <v>19</v>
      </c>
      <c r="T119" s="241" t="s">
        <v>5</v>
      </c>
      <c r="U119" s="241" t="s">
        <v>19</v>
      </c>
      <c r="V119" s="243" t="s">
        <v>5</v>
      </c>
      <c r="W119" s="245" t="s">
        <v>19</v>
      </c>
      <c r="X119" s="241" t="s">
        <v>5</v>
      </c>
      <c r="Y119" s="241" t="s">
        <v>19</v>
      </c>
      <c r="Z119" s="243" t="s">
        <v>5</v>
      </c>
      <c r="AA119" s="63"/>
      <c r="AB119" s="63"/>
      <c r="AC119" s="63"/>
      <c r="AD119" s="63"/>
    </row>
    <row r="120" spans="1:30" ht="17.45" customHeight="1" thickTop="1" x14ac:dyDescent="0.2">
      <c r="A120" s="143" t="s">
        <v>121</v>
      </c>
      <c r="B120" s="281" t="s">
        <v>122</v>
      </c>
      <c r="C120" s="91" t="s">
        <v>114</v>
      </c>
      <c r="D120" s="67"/>
      <c r="E120" s="215">
        <v>10</v>
      </c>
      <c r="F120" s="216">
        <v>1</v>
      </c>
      <c r="G120" s="215">
        <v>10</v>
      </c>
      <c r="H120" s="93"/>
      <c r="I120" s="93"/>
      <c r="J120" s="93"/>
      <c r="K120" s="93"/>
      <c r="L120" s="93"/>
      <c r="M120" s="93"/>
      <c r="N120" s="172"/>
      <c r="O120" s="179"/>
      <c r="P120" s="65"/>
      <c r="Q120" s="93"/>
      <c r="R120" s="172"/>
      <c r="S120" s="217">
        <v>10</v>
      </c>
      <c r="T120" s="93"/>
      <c r="U120" s="93"/>
      <c r="V120" s="183"/>
      <c r="W120" s="215"/>
      <c r="X120" s="93"/>
      <c r="Y120" s="93"/>
      <c r="Z120" s="183"/>
      <c r="AA120" s="63"/>
      <c r="AB120" s="63"/>
      <c r="AC120" s="63"/>
      <c r="AD120" s="63"/>
    </row>
    <row r="121" spans="1:30" ht="22.5" x14ac:dyDescent="0.2">
      <c r="A121" s="195" t="s">
        <v>51</v>
      </c>
      <c r="B121" s="30" t="s">
        <v>104</v>
      </c>
      <c r="C121" s="33" t="s">
        <v>114</v>
      </c>
      <c r="D121" s="32"/>
      <c r="E121" s="128">
        <v>20</v>
      </c>
      <c r="F121" s="36">
        <v>2</v>
      </c>
      <c r="G121" s="128">
        <v>10</v>
      </c>
      <c r="H121" s="34"/>
      <c r="I121" s="34">
        <v>10</v>
      </c>
      <c r="J121" s="34"/>
      <c r="K121" s="34"/>
      <c r="L121" s="34"/>
      <c r="M121" s="34"/>
      <c r="N121" s="164"/>
      <c r="O121" s="196"/>
      <c r="P121" s="35"/>
      <c r="Q121" s="34"/>
      <c r="R121" s="164"/>
      <c r="S121" s="176">
        <v>10</v>
      </c>
      <c r="T121" s="34">
        <v>10</v>
      </c>
      <c r="U121" s="34"/>
      <c r="V121" s="184"/>
      <c r="W121" s="128"/>
      <c r="X121" s="34"/>
      <c r="Y121" s="34"/>
      <c r="Z121" s="184"/>
      <c r="AA121" s="63"/>
      <c r="AB121" s="63"/>
      <c r="AC121" s="63"/>
      <c r="AD121" s="63"/>
    </row>
    <row r="122" spans="1:30" ht="16.899999999999999" customHeight="1" x14ac:dyDescent="0.2">
      <c r="A122" s="195" t="s">
        <v>43</v>
      </c>
      <c r="B122" s="30" t="s">
        <v>103</v>
      </c>
      <c r="C122" s="33" t="s">
        <v>114</v>
      </c>
      <c r="D122" s="32"/>
      <c r="E122" s="128">
        <v>20</v>
      </c>
      <c r="F122" s="36">
        <v>3</v>
      </c>
      <c r="G122" s="128">
        <v>10</v>
      </c>
      <c r="H122" s="34"/>
      <c r="I122" s="34">
        <v>10</v>
      </c>
      <c r="J122" s="34"/>
      <c r="K122" s="34"/>
      <c r="L122" s="34"/>
      <c r="M122" s="34"/>
      <c r="N122" s="164"/>
      <c r="O122" s="196"/>
      <c r="P122" s="35"/>
      <c r="Q122" s="34"/>
      <c r="R122" s="164"/>
      <c r="S122" s="176">
        <v>10</v>
      </c>
      <c r="T122" s="34">
        <v>10</v>
      </c>
      <c r="U122" s="34"/>
      <c r="V122" s="184"/>
      <c r="W122" s="128"/>
      <c r="X122" s="34"/>
      <c r="Y122" s="34"/>
      <c r="Z122" s="184"/>
      <c r="AA122" s="63"/>
      <c r="AB122" s="63"/>
      <c r="AC122" s="63"/>
      <c r="AD122" s="63"/>
    </row>
    <row r="123" spans="1:30" ht="22.5" x14ac:dyDescent="0.2">
      <c r="A123" s="195" t="s">
        <v>52</v>
      </c>
      <c r="B123" s="30" t="s">
        <v>104</v>
      </c>
      <c r="C123" s="33" t="s">
        <v>114</v>
      </c>
      <c r="D123" s="32"/>
      <c r="E123" s="128">
        <v>10</v>
      </c>
      <c r="F123" s="36">
        <v>1</v>
      </c>
      <c r="G123" s="128"/>
      <c r="H123" s="34"/>
      <c r="I123" s="34">
        <v>10</v>
      </c>
      <c r="J123" s="34"/>
      <c r="K123" s="34"/>
      <c r="L123" s="34"/>
      <c r="M123" s="34"/>
      <c r="N123" s="164"/>
      <c r="O123" s="196"/>
      <c r="P123" s="35"/>
      <c r="Q123" s="34"/>
      <c r="R123" s="164"/>
      <c r="S123" s="176"/>
      <c r="T123" s="34">
        <v>10</v>
      </c>
      <c r="U123" s="34"/>
      <c r="V123" s="184"/>
      <c r="W123" s="128"/>
      <c r="X123" s="34"/>
      <c r="Y123" s="34"/>
      <c r="Z123" s="184"/>
      <c r="AA123" s="63"/>
      <c r="AB123" s="63"/>
      <c r="AC123" s="63"/>
      <c r="AD123" s="63"/>
    </row>
    <row r="124" spans="1:30" ht="22.5" x14ac:dyDescent="0.2">
      <c r="A124" s="195" t="s">
        <v>53</v>
      </c>
      <c r="B124" s="30" t="s">
        <v>104</v>
      </c>
      <c r="C124" s="33" t="s">
        <v>114</v>
      </c>
      <c r="D124" s="32"/>
      <c r="E124" s="128">
        <v>20</v>
      </c>
      <c r="F124" s="36">
        <v>2</v>
      </c>
      <c r="G124" s="128"/>
      <c r="H124" s="34"/>
      <c r="I124" s="34">
        <v>20</v>
      </c>
      <c r="J124" s="34"/>
      <c r="K124" s="34"/>
      <c r="L124" s="34"/>
      <c r="M124" s="34"/>
      <c r="N124" s="164"/>
      <c r="O124" s="196"/>
      <c r="P124" s="35"/>
      <c r="Q124" s="34"/>
      <c r="R124" s="164"/>
      <c r="S124" s="176"/>
      <c r="T124" s="34">
        <v>20</v>
      </c>
      <c r="U124" s="34"/>
      <c r="V124" s="184"/>
      <c r="W124" s="128"/>
      <c r="X124" s="34"/>
      <c r="Y124" s="34"/>
      <c r="Z124" s="184"/>
      <c r="AA124" s="63"/>
      <c r="AB124" s="63"/>
      <c r="AC124" s="63"/>
      <c r="AD124" s="63"/>
    </row>
    <row r="125" spans="1:30" ht="22.5" x14ac:dyDescent="0.2">
      <c r="A125" s="195" t="s">
        <v>54</v>
      </c>
      <c r="B125" s="30" t="s">
        <v>104</v>
      </c>
      <c r="C125" s="33"/>
      <c r="D125" s="32" t="s">
        <v>114</v>
      </c>
      <c r="E125" s="128">
        <v>20</v>
      </c>
      <c r="F125" s="36">
        <v>3</v>
      </c>
      <c r="G125" s="128">
        <v>10</v>
      </c>
      <c r="H125" s="34"/>
      <c r="I125" s="34">
        <v>10</v>
      </c>
      <c r="J125" s="34"/>
      <c r="K125" s="34"/>
      <c r="L125" s="34"/>
      <c r="M125" s="34"/>
      <c r="N125" s="164"/>
      <c r="O125" s="196"/>
      <c r="P125" s="35"/>
      <c r="Q125" s="34"/>
      <c r="R125" s="164"/>
      <c r="S125" s="176"/>
      <c r="T125" s="34"/>
      <c r="U125" s="34">
        <v>10</v>
      </c>
      <c r="V125" s="184">
        <v>10</v>
      </c>
      <c r="W125" s="128"/>
      <c r="X125" s="34"/>
      <c r="Y125" s="34"/>
      <c r="Z125" s="184"/>
      <c r="AA125" s="63"/>
      <c r="AB125" s="63"/>
      <c r="AC125" s="63"/>
      <c r="AD125" s="63"/>
    </row>
    <row r="126" spans="1:30" ht="22.5" x14ac:dyDescent="0.2">
      <c r="A126" s="195" t="s">
        <v>55</v>
      </c>
      <c r="B126" s="30" t="s">
        <v>104</v>
      </c>
      <c r="C126" s="33"/>
      <c r="D126" s="32" t="s">
        <v>117</v>
      </c>
      <c r="E126" s="128">
        <v>20</v>
      </c>
      <c r="F126" s="84">
        <v>3</v>
      </c>
      <c r="G126" s="128">
        <v>10</v>
      </c>
      <c r="H126" s="58"/>
      <c r="I126" s="34">
        <v>10</v>
      </c>
      <c r="J126" s="34"/>
      <c r="K126" s="34"/>
      <c r="L126" s="34"/>
      <c r="M126" s="34"/>
      <c r="N126" s="164"/>
      <c r="O126" s="196"/>
      <c r="P126" s="35"/>
      <c r="Q126" s="34"/>
      <c r="R126" s="164"/>
      <c r="S126" s="176"/>
      <c r="T126" s="34"/>
      <c r="U126" s="34">
        <v>10</v>
      </c>
      <c r="V126" s="184">
        <v>10</v>
      </c>
      <c r="W126" s="128"/>
      <c r="X126" s="34"/>
      <c r="Y126" s="34"/>
      <c r="Z126" s="184"/>
      <c r="AA126" s="63"/>
      <c r="AB126" s="63"/>
      <c r="AC126" s="63"/>
      <c r="AD126" s="63"/>
    </row>
    <row r="127" spans="1:30" ht="22.5" x14ac:dyDescent="0.2">
      <c r="A127" s="195" t="s">
        <v>56</v>
      </c>
      <c r="B127" s="30" t="s">
        <v>104</v>
      </c>
      <c r="C127" s="33"/>
      <c r="D127" s="32" t="s">
        <v>114</v>
      </c>
      <c r="E127" s="128">
        <v>20</v>
      </c>
      <c r="F127" s="36">
        <v>3</v>
      </c>
      <c r="G127" s="128"/>
      <c r="H127" s="58"/>
      <c r="I127" s="34">
        <v>20</v>
      </c>
      <c r="J127" s="34"/>
      <c r="K127" s="34"/>
      <c r="L127" s="34"/>
      <c r="M127" s="34"/>
      <c r="N127" s="164"/>
      <c r="O127" s="196"/>
      <c r="P127" s="35"/>
      <c r="Q127" s="34"/>
      <c r="R127" s="164"/>
      <c r="S127" s="176"/>
      <c r="T127" s="34"/>
      <c r="U127" s="34"/>
      <c r="V127" s="184">
        <v>20</v>
      </c>
      <c r="W127" s="128"/>
      <c r="X127" s="34"/>
      <c r="Y127" s="34"/>
      <c r="Z127" s="184"/>
      <c r="AA127" s="63"/>
      <c r="AB127" s="63"/>
      <c r="AC127" s="63"/>
      <c r="AD127" s="63"/>
    </row>
    <row r="128" spans="1:30" ht="15" customHeight="1" x14ac:dyDescent="0.2">
      <c r="A128" s="195" t="s">
        <v>57</v>
      </c>
      <c r="B128" s="30" t="s">
        <v>103</v>
      </c>
      <c r="C128" s="33" t="s">
        <v>114</v>
      </c>
      <c r="D128" s="32"/>
      <c r="E128" s="128">
        <v>20</v>
      </c>
      <c r="F128" s="36">
        <v>3</v>
      </c>
      <c r="G128" s="128"/>
      <c r="H128" s="34">
        <v>10</v>
      </c>
      <c r="I128" s="34">
        <v>10</v>
      </c>
      <c r="J128" s="34"/>
      <c r="K128" s="34"/>
      <c r="L128" s="34"/>
      <c r="M128" s="34"/>
      <c r="N128" s="164"/>
      <c r="O128" s="196"/>
      <c r="P128" s="35"/>
      <c r="Q128" s="34"/>
      <c r="R128" s="164"/>
      <c r="S128" s="176"/>
      <c r="T128" s="34"/>
      <c r="U128" s="34"/>
      <c r="V128" s="184"/>
      <c r="W128" s="128">
        <v>10</v>
      </c>
      <c r="X128" s="34">
        <v>10</v>
      </c>
      <c r="Y128" s="34"/>
      <c r="Z128" s="184"/>
      <c r="AA128" s="63"/>
      <c r="AB128" s="63"/>
      <c r="AC128" s="63"/>
      <c r="AD128" s="63"/>
    </row>
    <row r="129" spans="1:30" ht="22.5" x14ac:dyDescent="0.2">
      <c r="A129" s="195" t="s">
        <v>58</v>
      </c>
      <c r="B129" s="30" t="s">
        <v>104</v>
      </c>
      <c r="C129" s="33" t="s">
        <v>114</v>
      </c>
      <c r="D129" s="32"/>
      <c r="E129" s="128">
        <v>20</v>
      </c>
      <c r="F129" s="36">
        <v>3</v>
      </c>
      <c r="G129" s="128">
        <v>10</v>
      </c>
      <c r="H129" s="58"/>
      <c r="I129" s="34">
        <v>10</v>
      </c>
      <c r="J129" s="34"/>
      <c r="K129" s="34"/>
      <c r="L129" s="34"/>
      <c r="M129" s="34"/>
      <c r="N129" s="164"/>
      <c r="O129" s="196"/>
      <c r="P129" s="35"/>
      <c r="Q129" s="34"/>
      <c r="R129" s="164"/>
      <c r="S129" s="176"/>
      <c r="T129" s="34"/>
      <c r="U129" s="34"/>
      <c r="V129" s="184"/>
      <c r="W129" s="128">
        <v>10</v>
      </c>
      <c r="X129" s="34">
        <v>10</v>
      </c>
      <c r="Y129" s="34"/>
      <c r="Z129" s="184"/>
      <c r="AA129" s="63"/>
      <c r="AB129" s="63"/>
      <c r="AC129" s="63"/>
      <c r="AD129" s="63"/>
    </row>
    <row r="130" spans="1:30" ht="22.5" x14ac:dyDescent="0.2">
      <c r="A130" s="214" t="s">
        <v>93</v>
      </c>
      <c r="B130" s="96" t="s">
        <v>104</v>
      </c>
      <c r="C130" s="91"/>
      <c r="D130" s="67" t="s">
        <v>114</v>
      </c>
      <c r="E130" s="215">
        <v>25</v>
      </c>
      <c r="F130" s="216">
        <v>3</v>
      </c>
      <c r="G130" s="215">
        <v>15</v>
      </c>
      <c r="H130" s="72"/>
      <c r="I130" s="93">
        <v>10</v>
      </c>
      <c r="J130" s="93"/>
      <c r="K130" s="93"/>
      <c r="L130" s="93"/>
      <c r="M130" s="93"/>
      <c r="N130" s="172"/>
      <c r="O130" s="179"/>
      <c r="P130" s="65"/>
      <c r="Q130" s="93"/>
      <c r="R130" s="172"/>
      <c r="S130" s="217"/>
      <c r="T130" s="93"/>
      <c r="U130" s="93"/>
      <c r="V130" s="183"/>
      <c r="W130" s="215"/>
      <c r="X130" s="93"/>
      <c r="Y130" s="93">
        <v>15</v>
      </c>
      <c r="Z130" s="183">
        <v>10</v>
      </c>
      <c r="AA130" s="63"/>
      <c r="AB130" s="63"/>
      <c r="AC130" s="63"/>
      <c r="AD130" s="63"/>
    </row>
    <row r="131" spans="1:30" ht="18.600000000000001" customHeight="1" thickBot="1" x14ac:dyDescent="0.25">
      <c r="A131" s="218" t="s">
        <v>168</v>
      </c>
      <c r="B131" s="311"/>
      <c r="C131" s="91" t="s">
        <v>114</v>
      </c>
      <c r="D131" s="219"/>
      <c r="E131" s="220">
        <v>15</v>
      </c>
      <c r="F131" s="221">
        <v>2</v>
      </c>
      <c r="G131" s="220"/>
      <c r="H131" s="222"/>
      <c r="I131" s="223"/>
      <c r="J131" s="223">
        <v>15</v>
      </c>
      <c r="K131" s="223"/>
      <c r="L131" s="223"/>
      <c r="M131" s="223"/>
      <c r="N131" s="224"/>
      <c r="O131" s="225"/>
      <c r="P131" s="283"/>
      <c r="Q131" s="283"/>
      <c r="R131" s="284"/>
      <c r="S131" s="225"/>
      <c r="T131" s="283"/>
      <c r="U131" s="283"/>
      <c r="V131" s="285"/>
      <c r="W131" s="286"/>
      <c r="X131" s="223">
        <v>15</v>
      </c>
      <c r="Y131" s="283"/>
      <c r="Z131" s="285"/>
      <c r="AA131" s="63"/>
      <c r="AB131" s="63"/>
      <c r="AC131" s="63"/>
      <c r="AD131" s="63"/>
    </row>
    <row r="132" spans="1:30" s="10" customFormat="1" ht="12.75" thickTop="1" x14ac:dyDescent="0.2">
      <c r="A132" s="342" t="s">
        <v>85</v>
      </c>
      <c r="B132" s="350"/>
      <c r="C132" s="353"/>
      <c r="D132" s="374"/>
      <c r="E132" s="371">
        <f>SUM(E120:E131)</f>
        <v>220</v>
      </c>
      <c r="F132" s="374"/>
      <c r="G132" s="371">
        <f>SUM(G120:G131)</f>
        <v>75</v>
      </c>
      <c r="H132" s="369">
        <f>SUM(H121:H131)</f>
        <v>10</v>
      </c>
      <c r="I132" s="369">
        <f>SUM(I121:I131)</f>
        <v>120</v>
      </c>
      <c r="J132" s="369">
        <f t="shared" ref="J132" si="6">SUM(J121:J131)</f>
        <v>15</v>
      </c>
      <c r="K132" s="369"/>
      <c r="L132" s="369"/>
      <c r="M132" s="369"/>
      <c r="N132" s="370"/>
      <c r="O132" s="497"/>
      <c r="P132" s="498"/>
      <c r="Q132" s="498"/>
      <c r="R132" s="499"/>
      <c r="S132" s="497">
        <f>SUM(S120:T131)</f>
        <v>80</v>
      </c>
      <c r="T132" s="498"/>
      <c r="U132" s="498">
        <f>SUM(U120:V131)</f>
        <v>60</v>
      </c>
      <c r="V132" s="500"/>
      <c r="W132" s="501">
        <f>SUM(W120:X131)</f>
        <v>55</v>
      </c>
      <c r="X132" s="498"/>
      <c r="Y132" s="498">
        <f>SUM(Y120:Z131)</f>
        <v>25</v>
      </c>
      <c r="Z132" s="500"/>
    </row>
    <row r="133" spans="1:30" s="10" customFormat="1" ht="12" x14ac:dyDescent="0.2">
      <c r="A133" s="346" t="s">
        <v>86</v>
      </c>
      <c r="B133" s="374"/>
      <c r="C133" s="362"/>
      <c r="D133" s="368"/>
      <c r="E133" s="362"/>
      <c r="F133" s="368">
        <f>SUM(F120:F131)</f>
        <v>29</v>
      </c>
      <c r="G133" s="362"/>
      <c r="H133" s="361"/>
      <c r="I133" s="361"/>
      <c r="J133" s="361"/>
      <c r="K133" s="361"/>
      <c r="L133" s="366"/>
      <c r="M133" s="366"/>
      <c r="N133" s="367"/>
      <c r="O133" s="412"/>
      <c r="P133" s="413"/>
      <c r="Q133" s="413"/>
      <c r="R133" s="414"/>
      <c r="S133" s="412">
        <f>SUM(F120,F121,F122,F123,F124)</f>
        <v>9</v>
      </c>
      <c r="T133" s="413"/>
      <c r="U133" s="413">
        <f>SUM(F125,F126,F127)</f>
        <v>9</v>
      </c>
      <c r="V133" s="415"/>
      <c r="W133" s="416">
        <f>SUM(F128,F129,F131)</f>
        <v>8</v>
      </c>
      <c r="X133" s="413"/>
      <c r="Y133" s="413">
        <f>SUM(F130)</f>
        <v>3</v>
      </c>
      <c r="Z133" s="415"/>
    </row>
    <row r="134" spans="1:30" ht="12" x14ac:dyDescent="0.2">
      <c r="A134" s="46" t="s">
        <v>179</v>
      </c>
      <c r="B134" s="198"/>
      <c r="C134" s="82"/>
      <c r="D134" s="84"/>
      <c r="E134" s="328"/>
      <c r="F134" s="84"/>
      <c r="G134" s="333"/>
      <c r="H134" s="330"/>
      <c r="I134" s="330"/>
      <c r="J134" s="330"/>
      <c r="K134" s="83"/>
      <c r="L134" s="35"/>
      <c r="M134" s="35"/>
      <c r="N134" s="173"/>
      <c r="O134" s="391"/>
      <c r="P134" s="392"/>
      <c r="Q134" s="392"/>
      <c r="R134" s="393"/>
      <c r="S134" s="479"/>
      <c r="T134" s="480"/>
      <c r="U134" s="480"/>
      <c r="V134" s="481"/>
      <c r="W134" s="482"/>
      <c r="X134" s="480"/>
      <c r="Y134" s="480"/>
      <c r="Z134" s="481"/>
      <c r="AA134" s="63"/>
      <c r="AB134" s="63"/>
      <c r="AC134" s="63"/>
      <c r="AD134" s="63"/>
    </row>
    <row r="135" spans="1:30" ht="12" x14ac:dyDescent="0.2">
      <c r="A135" s="202"/>
      <c r="B135" s="203"/>
      <c r="C135" s="203"/>
      <c r="D135" s="203"/>
      <c r="E135" s="203"/>
      <c r="F135" s="204"/>
      <c r="G135" s="205"/>
      <c r="H135" s="205"/>
      <c r="I135" s="205"/>
      <c r="J135" s="205"/>
      <c r="K135" s="205"/>
      <c r="L135" s="205"/>
      <c r="M135" s="205"/>
      <c r="N135" s="205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</row>
    <row r="136" spans="1:30" ht="13.15" customHeight="1" x14ac:dyDescent="0.2">
      <c r="A136" s="406" t="s">
        <v>78</v>
      </c>
      <c r="B136" s="406"/>
      <c r="C136" s="406"/>
      <c r="D136" s="406"/>
      <c r="E136" s="406"/>
      <c r="F136" s="406"/>
      <c r="G136" s="406"/>
      <c r="H136" s="406"/>
      <c r="I136" s="406"/>
      <c r="J136" s="406"/>
      <c r="K136" s="406"/>
      <c r="L136" s="406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  <c r="AA136" s="63"/>
      <c r="AB136" s="63"/>
      <c r="AC136" s="63"/>
      <c r="AD136" s="63"/>
    </row>
    <row r="137" spans="1:30" ht="19.149999999999999" customHeight="1" x14ac:dyDescent="0.2">
      <c r="A137" s="234" t="s">
        <v>70</v>
      </c>
      <c r="B137" s="235"/>
      <c r="C137" s="236"/>
      <c r="D137" s="237"/>
      <c r="E137" s="294">
        <f>SUM(E132,E68)</f>
        <v>1210</v>
      </c>
      <c r="F137" s="237"/>
      <c r="G137" s="236">
        <f t="shared" ref="G137:O137" si="7">SUM(G132,G68)</f>
        <v>390</v>
      </c>
      <c r="H137" s="236">
        <f t="shared" si="7"/>
        <v>75</v>
      </c>
      <c r="I137" s="236">
        <f t="shared" si="7"/>
        <v>330</v>
      </c>
      <c r="J137" s="236">
        <f t="shared" si="7"/>
        <v>55</v>
      </c>
      <c r="K137" s="236">
        <f t="shared" si="7"/>
        <v>0</v>
      </c>
      <c r="L137" s="236">
        <f t="shared" si="7"/>
        <v>90</v>
      </c>
      <c r="M137" s="236">
        <f t="shared" si="7"/>
        <v>60</v>
      </c>
      <c r="N137" s="246">
        <f t="shared" si="7"/>
        <v>210</v>
      </c>
      <c r="O137" s="407">
        <f t="shared" si="7"/>
        <v>195</v>
      </c>
      <c r="P137" s="408"/>
      <c r="Q137" s="409">
        <f>SUM(Q132,Q68)</f>
        <v>200</v>
      </c>
      <c r="R137" s="410"/>
      <c r="S137" s="407">
        <f>SUM(S132,S68)</f>
        <v>200</v>
      </c>
      <c r="T137" s="408"/>
      <c r="U137" s="409">
        <f>SUM(U132,U68)</f>
        <v>185</v>
      </c>
      <c r="V137" s="411"/>
      <c r="W137" s="409">
        <f>SUM(W132,W68)</f>
        <v>225</v>
      </c>
      <c r="X137" s="408"/>
      <c r="Y137" s="409">
        <f>SUM(Y132,Y68)</f>
        <v>205</v>
      </c>
      <c r="Z137" s="411"/>
      <c r="AA137" s="63"/>
      <c r="AB137" s="63"/>
      <c r="AC137" s="63"/>
      <c r="AD137" s="63"/>
    </row>
    <row r="138" spans="1:30" ht="20.45" customHeight="1" thickBot="1" x14ac:dyDescent="0.25">
      <c r="A138" s="260" t="s">
        <v>79</v>
      </c>
      <c r="B138" s="261"/>
      <c r="C138" s="262"/>
      <c r="D138" s="261"/>
      <c r="E138" s="295"/>
      <c r="F138" s="261">
        <f>SUM(F69,F133)</f>
        <v>172</v>
      </c>
      <c r="G138" s="262"/>
      <c r="H138" s="263"/>
      <c r="I138" s="263"/>
      <c r="J138" s="263"/>
      <c r="K138" s="263"/>
      <c r="L138" s="264"/>
      <c r="M138" s="264"/>
      <c r="N138" s="265"/>
      <c r="O138" s="401">
        <f>SUM(O69,O133)</f>
        <v>30</v>
      </c>
      <c r="P138" s="402"/>
      <c r="Q138" s="403">
        <f>SUM(Q69,Q133)</f>
        <v>30</v>
      </c>
      <c r="R138" s="404"/>
      <c r="S138" s="401">
        <f>SUM(S69,S133)</f>
        <v>30</v>
      </c>
      <c r="T138" s="402"/>
      <c r="U138" s="403">
        <f>SUM(U69,U133)</f>
        <v>30</v>
      </c>
      <c r="V138" s="405"/>
      <c r="W138" s="403">
        <f>SUM(W69,W133)</f>
        <v>30</v>
      </c>
      <c r="X138" s="402"/>
      <c r="Y138" s="403">
        <f>SUM(Y69,Y133)</f>
        <v>22</v>
      </c>
      <c r="Z138" s="405"/>
      <c r="AA138" s="63"/>
      <c r="AB138" s="63"/>
      <c r="AC138" s="63"/>
      <c r="AD138" s="63"/>
    </row>
    <row r="139" spans="1:30" ht="12" x14ac:dyDescent="0.2">
      <c r="A139" s="254" t="s">
        <v>89</v>
      </c>
      <c r="B139" s="266"/>
      <c r="C139" s="267"/>
      <c r="D139" s="268"/>
      <c r="E139" s="296"/>
      <c r="F139" s="268">
        <v>51</v>
      </c>
      <c r="G139" s="267"/>
      <c r="H139" s="269"/>
      <c r="I139" s="269"/>
      <c r="J139" s="269"/>
      <c r="K139" s="269"/>
      <c r="L139" s="258"/>
      <c r="M139" s="258"/>
      <c r="N139" s="259"/>
      <c r="O139" s="396"/>
      <c r="P139" s="397"/>
      <c r="Q139" s="397"/>
      <c r="R139" s="398"/>
      <c r="S139" s="396"/>
      <c r="T139" s="397"/>
      <c r="U139" s="397"/>
      <c r="V139" s="399"/>
      <c r="W139" s="400"/>
      <c r="X139" s="397"/>
      <c r="Y139" s="397"/>
      <c r="Z139" s="399"/>
      <c r="AA139" s="63"/>
      <c r="AB139" s="63"/>
      <c r="AC139" s="63"/>
      <c r="AD139" s="63"/>
    </row>
    <row r="140" spans="1:30" ht="12" x14ac:dyDescent="0.2">
      <c r="A140" s="208" t="s">
        <v>91</v>
      </c>
      <c r="B140" s="198"/>
      <c r="C140" s="82"/>
      <c r="D140" s="84"/>
      <c r="E140" s="160"/>
      <c r="F140" s="84">
        <v>29</v>
      </c>
      <c r="G140" s="82"/>
      <c r="H140" s="83"/>
      <c r="I140" s="83"/>
      <c r="J140" s="83"/>
      <c r="K140" s="83"/>
      <c r="L140" s="35"/>
      <c r="M140" s="35"/>
      <c r="N140" s="173"/>
      <c r="O140" s="391"/>
      <c r="P140" s="392"/>
      <c r="Q140" s="392"/>
      <c r="R140" s="393"/>
      <c r="S140" s="391"/>
      <c r="T140" s="392"/>
      <c r="U140" s="392"/>
      <c r="V140" s="394"/>
      <c r="W140" s="395"/>
      <c r="X140" s="392"/>
      <c r="Y140" s="392"/>
      <c r="Z140" s="394"/>
      <c r="AA140" s="63"/>
      <c r="AB140" s="63"/>
      <c r="AC140" s="63"/>
      <c r="AD140" s="63"/>
    </row>
    <row r="141" spans="1:30" ht="12.75" thickBot="1" x14ac:dyDescent="0.25">
      <c r="A141" s="287" t="s">
        <v>178</v>
      </c>
      <c r="B141" s="271"/>
      <c r="C141" s="272"/>
      <c r="D141" s="273"/>
      <c r="E141" s="297"/>
      <c r="F141" s="273">
        <v>2</v>
      </c>
      <c r="G141" s="272"/>
      <c r="H141" s="274"/>
      <c r="I141" s="274"/>
      <c r="J141" s="274"/>
      <c r="K141" s="274"/>
      <c r="L141" s="275"/>
      <c r="M141" s="275"/>
      <c r="N141" s="276"/>
      <c r="O141" s="277"/>
      <c r="P141" s="272"/>
      <c r="Q141" s="278"/>
      <c r="R141" s="280"/>
      <c r="S141" s="277"/>
      <c r="T141" s="272"/>
      <c r="U141" s="278"/>
      <c r="V141" s="279"/>
      <c r="W141" s="280"/>
      <c r="X141" s="272"/>
      <c r="Y141" s="278"/>
      <c r="Z141" s="279"/>
      <c r="AA141" s="63"/>
      <c r="AB141" s="63"/>
      <c r="AC141" s="63"/>
      <c r="AD141" s="63"/>
    </row>
    <row r="142" spans="1:30" ht="12.75" thickBot="1" x14ac:dyDescent="0.25">
      <c r="A142" s="289" t="s">
        <v>109</v>
      </c>
      <c r="B142" s="290"/>
      <c r="C142" s="291"/>
      <c r="D142" s="292"/>
      <c r="E142" s="298"/>
      <c r="F142" s="292">
        <v>8</v>
      </c>
      <c r="G142" s="291"/>
      <c r="H142" s="293"/>
      <c r="I142" s="293"/>
      <c r="J142" s="293"/>
      <c r="K142" s="293"/>
      <c r="L142" s="293"/>
      <c r="M142" s="293"/>
      <c r="N142" s="303"/>
      <c r="O142" s="386"/>
      <c r="P142" s="387"/>
      <c r="Q142" s="388"/>
      <c r="R142" s="389"/>
      <c r="S142" s="386"/>
      <c r="T142" s="387"/>
      <c r="U142" s="388"/>
      <c r="V142" s="390"/>
      <c r="W142" s="389"/>
      <c r="X142" s="387"/>
      <c r="Y142" s="388">
        <v>8</v>
      </c>
      <c r="Z142" s="390"/>
      <c r="AA142" s="63"/>
      <c r="AB142" s="63"/>
      <c r="AC142" s="63"/>
      <c r="AD142" s="63"/>
    </row>
    <row r="143" spans="1:30" ht="12" x14ac:dyDescent="0.2">
      <c r="A143" s="207" t="s">
        <v>77</v>
      </c>
      <c r="B143" s="288"/>
      <c r="C143" s="88"/>
      <c r="D143" s="39"/>
      <c r="E143" s="299"/>
      <c r="F143" s="39">
        <f>SUM(F138,F142)</f>
        <v>180</v>
      </c>
      <c r="G143" s="88"/>
      <c r="H143" s="81"/>
      <c r="I143" s="81"/>
      <c r="J143" s="81"/>
      <c r="K143" s="81"/>
      <c r="L143" s="81"/>
      <c r="M143" s="81"/>
      <c r="N143" s="194"/>
      <c r="O143" s="381"/>
      <c r="P143" s="382"/>
      <c r="Q143" s="383"/>
      <c r="R143" s="384"/>
      <c r="S143" s="381"/>
      <c r="T143" s="382"/>
      <c r="U143" s="383"/>
      <c r="V143" s="385"/>
      <c r="W143" s="384"/>
      <c r="X143" s="382"/>
      <c r="Y143" s="383"/>
      <c r="Z143" s="385"/>
      <c r="AA143" s="63"/>
      <c r="AB143" s="63"/>
      <c r="AC143" s="63"/>
      <c r="AD143" s="63"/>
    </row>
    <row r="144" spans="1:30" ht="12" x14ac:dyDescent="0.2">
      <c r="A144" s="208" t="s">
        <v>80</v>
      </c>
      <c r="B144" s="51"/>
      <c r="C144" s="197"/>
      <c r="D144" s="36"/>
      <c r="E144" s="300">
        <f>60+E137</f>
        <v>1270</v>
      </c>
      <c r="F144" s="36"/>
      <c r="G144" s="337"/>
      <c r="H144" s="331"/>
      <c r="I144" s="331"/>
      <c r="J144" s="331"/>
      <c r="K144" s="331"/>
      <c r="L144" s="331"/>
      <c r="M144" s="331"/>
      <c r="N144" s="332"/>
      <c r="O144" s="376"/>
      <c r="P144" s="377"/>
      <c r="Q144" s="378"/>
      <c r="R144" s="379"/>
      <c r="S144" s="376"/>
      <c r="T144" s="377"/>
      <c r="U144" s="378"/>
      <c r="V144" s="380"/>
      <c r="W144" s="379"/>
      <c r="X144" s="377"/>
      <c r="Y144" s="378"/>
      <c r="Z144" s="380"/>
      <c r="AA144" s="63"/>
      <c r="AB144" s="63"/>
      <c r="AC144" s="63"/>
      <c r="AD144" s="63"/>
    </row>
    <row r="145" spans="1:30" x14ac:dyDescent="0.2">
      <c r="A145" s="27"/>
      <c r="B145" s="18"/>
      <c r="C145" s="28"/>
      <c r="D145" s="28"/>
      <c r="E145" s="335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63"/>
      <c r="AB145" s="63"/>
      <c r="AC145" s="63"/>
      <c r="AD145" s="63"/>
    </row>
    <row r="148" spans="1:30" ht="28.15" customHeight="1" x14ac:dyDescent="0.2">
      <c r="A148" s="202"/>
      <c r="B148" s="203"/>
      <c r="C148" s="203"/>
      <c r="D148" s="203"/>
      <c r="E148" s="203"/>
      <c r="F148" s="204"/>
      <c r="G148" s="205"/>
      <c r="H148" s="205"/>
      <c r="I148" s="205"/>
      <c r="J148" s="205"/>
      <c r="K148" s="205"/>
      <c r="L148" s="205"/>
      <c r="M148" s="205"/>
      <c r="N148" s="205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</row>
    <row r="149" spans="1:30" ht="12.75" x14ac:dyDescent="0.2">
      <c r="A149" s="450" t="s">
        <v>74</v>
      </c>
      <c r="B149" s="450"/>
      <c r="C149" s="450"/>
      <c r="D149" s="450"/>
      <c r="E149" s="450"/>
      <c r="F149" s="450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50"/>
      <c r="R149" s="450"/>
      <c r="S149" s="450"/>
      <c r="T149" s="450"/>
      <c r="U149" s="450"/>
      <c r="V149" s="450"/>
      <c r="W149" s="450"/>
      <c r="X149" s="450"/>
      <c r="Y149" s="450"/>
      <c r="Z149" s="450"/>
      <c r="AA149" s="63"/>
      <c r="AB149" s="63"/>
      <c r="AC149" s="63"/>
      <c r="AD149" s="63"/>
    </row>
    <row r="150" spans="1:30" ht="12.75" x14ac:dyDescent="0.2">
      <c r="A150" s="450" t="s">
        <v>50</v>
      </c>
      <c r="B150" s="450"/>
      <c r="C150" s="450"/>
      <c r="D150" s="450"/>
      <c r="E150" s="450"/>
      <c r="F150" s="450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50"/>
      <c r="R150" s="450"/>
      <c r="S150" s="450"/>
      <c r="T150" s="450"/>
      <c r="U150" s="450"/>
      <c r="V150" s="450"/>
      <c r="W150" s="450"/>
      <c r="X150" s="450"/>
      <c r="Y150" s="450"/>
      <c r="Z150" s="450"/>
      <c r="AA150" s="63"/>
      <c r="AB150" s="63"/>
      <c r="AC150" s="63"/>
      <c r="AD150" s="63"/>
    </row>
    <row r="151" spans="1:30" ht="12" x14ac:dyDescent="0.2">
      <c r="A151" s="204"/>
      <c r="B151" s="204"/>
      <c r="C151" s="204"/>
      <c r="D151" s="204"/>
      <c r="E151" s="204"/>
      <c r="F151" s="204"/>
      <c r="G151" s="206"/>
      <c r="H151" s="206"/>
      <c r="I151" s="206"/>
      <c r="J151" s="206"/>
      <c r="K151" s="206"/>
      <c r="L151" s="206"/>
      <c r="M151" s="206"/>
      <c r="N151" s="206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63"/>
      <c r="AB151" s="63"/>
      <c r="AC151" s="63"/>
      <c r="AD151" s="63"/>
    </row>
    <row r="152" spans="1:30" ht="12" x14ac:dyDescent="0.2">
      <c r="A152" s="451" t="s">
        <v>28</v>
      </c>
      <c r="B152" s="451"/>
      <c r="C152" s="451"/>
      <c r="D152" s="451"/>
      <c r="E152" s="451"/>
      <c r="F152" s="451"/>
      <c r="G152" s="451"/>
      <c r="H152" s="451"/>
      <c r="I152" s="451"/>
      <c r="J152" s="451"/>
      <c r="K152" s="451"/>
      <c r="L152" s="451"/>
      <c r="M152" s="451"/>
      <c r="N152" s="451"/>
      <c r="O152" s="451"/>
      <c r="P152" s="451"/>
      <c r="Q152" s="451"/>
      <c r="R152" s="451"/>
      <c r="S152" s="451"/>
      <c r="T152" s="451"/>
      <c r="U152" s="451"/>
      <c r="V152" s="451"/>
      <c r="W152" s="451"/>
      <c r="X152" s="451"/>
      <c r="Y152" s="451"/>
      <c r="Z152" s="451"/>
      <c r="AA152" s="63"/>
      <c r="AB152" s="63"/>
      <c r="AC152" s="63"/>
      <c r="AD152" s="63"/>
    </row>
    <row r="153" spans="1:30" ht="12" customHeight="1" x14ac:dyDescent="0.2">
      <c r="A153" s="452" t="s">
        <v>84</v>
      </c>
      <c r="B153" s="455" t="s">
        <v>29</v>
      </c>
      <c r="C153" s="416" t="s">
        <v>0</v>
      </c>
      <c r="D153" s="457"/>
      <c r="E153" s="458" t="s">
        <v>18</v>
      </c>
      <c r="F153" s="461" t="s">
        <v>1</v>
      </c>
      <c r="G153" s="469" t="s">
        <v>2</v>
      </c>
      <c r="H153" s="434"/>
      <c r="I153" s="434"/>
      <c r="J153" s="434"/>
      <c r="K153" s="434"/>
      <c r="L153" s="434"/>
      <c r="M153" s="434"/>
      <c r="N153" s="436"/>
      <c r="O153" s="464" t="s">
        <v>187</v>
      </c>
      <c r="P153" s="465"/>
      <c r="Q153" s="465"/>
      <c r="R153" s="466"/>
      <c r="S153" s="464" t="s">
        <v>188</v>
      </c>
      <c r="T153" s="465"/>
      <c r="U153" s="465"/>
      <c r="V153" s="466"/>
      <c r="W153" s="464" t="s">
        <v>189</v>
      </c>
      <c r="X153" s="465"/>
      <c r="Y153" s="465"/>
      <c r="Z153" s="466"/>
      <c r="AA153" s="63"/>
      <c r="AB153" s="63"/>
      <c r="AC153" s="63"/>
      <c r="AD153" s="63"/>
    </row>
    <row r="154" spans="1:30" ht="12" x14ac:dyDescent="0.2">
      <c r="A154" s="453"/>
      <c r="B154" s="455"/>
      <c r="C154" s="416" t="s">
        <v>11</v>
      </c>
      <c r="D154" s="457" t="s">
        <v>10</v>
      </c>
      <c r="E154" s="459"/>
      <c r="F154" s="461"/>
      <c r="G154" s="469" t="s">
        <v>3</v>
      </c>
      <c r="H154" s="434" t="s">
        <v>4</v>
      </c>
      <c r="I154" s="434" t="s">
        <v>5</v>
      </c>
      <c r="J154" s="434"/>
      <c r="K154" s="434"/>
      <c r="L154" s="434" t="s">
        <v>7</v>
      </c>
      <c r="M154" s="434" t="s">
        <v>8</v>
      </c>
      <c r="N154" s="436" t="s">
        <v>9</v>
      </c>
      <c r="O154" s="467" t="s">
        <v>12</v>
      </c>
      <c r="P154" s="434"/>
      <c r="Q154" s="434" t="s">
        <v>13</v>
      </c>
      <c r="R154" s="436"/>
      <c r="S154" s="467" t="s">
        <v>14</v>
      </c>
      <c r="T154" s="434"/>
      <c r="U154" s="434" t="s">
        <v>15</v>
      </c>
      <c r="V154" s="468"/>
      <c r="W154" s="469" t="s">
        <v>16</v>
      </c>
      <c r="X154" s="434"/>
      <c r="Y154" s="434" t="s">
        <v>17</v>
      </c>
      <c r="Z154" s="468"/>
      <c r="AA154" s="63"/>
      <c r="AB154" s="63"/>
      <c r="AC154" s="63"/>
      <c r="AD154" s="63"/>
    </row>
    <row r="155" spans="1:30" ht="24" customHeight="1" thickBot="1" x14ac:dyDescent="0.25">
      <c r="A155" s="454"/>
      <c r="B155" s="456"/>
      <c r="C155" s="470"/>
      <c r="D155" s="471"/>
      <c r="E155" s="460"/>
      <c r="F155" s="462"/>
      <c r="G155" s="496"/>
      <c r="H155" s="435"/>
      <c r="I155" s="241" t="s">
        <v>6</v>
      </c>
      <c r="J155" s="241" t="s">
        <v>3</v>
      </c>
      <c r="K155" s="241" t="s">
        <v>7</v>
      </c>
      <c r="L155" s="435"/>
      <c r="M155" s="435"/>
      <c r="N155" s="437"/>
      <c r="O155" s="242" t="s">
        <v>19</v>
      </c>
      <c r="P155" s="241" t="s">
        <v>5</v>
      </c>
      <c r="Q155" s="241" t="s">
        <v>19</v>
      </c>
      <c r="R155" s="244" t="s">
        <v>5</v>
      </c>
      <c r="S155" s="242" t="s">
        <v>19</v>
      </c>
      <c r="T155" s="241" t="s">
        <v>5</v>
      </c>
      <c r="U155" s="241" t="s">
        <v>19</v>
      </c>
      <c r="V155" s="243" t="s">
        <v>5</v>
      </c>
      <c r="W155" s="245" t="s">
        <v>19</v>
      </c>
      <c r="X155" s="241" t="s">
        <v>5</v>
      </c>
      <c r="Y155" s="241" t="s">
        <v>19</v>
      </c>
      <c r="Z155" s="243" t="s">
        <v>5</v>
      </c>
      <c r="AA155" s="63"/>
      <c r="AB155" s="63"/>
      <c r="AC155" s="63"/>
      <c r="AD155" s="63"/>
    </row>
    <row r="156" spans="1:30" ht="12.75" thickTop="1" x14ac:dyDescent="0.2">
      <c r="A156" s="493" t="s">
        <v>94</v>
      </c>
      <c r="B156" s="440" t="s">
        <v>103</v>
      </c>
      <c r="C156" s="442" t="s">
        <v>115</v>
      </c>
      <c r="D156" s="444" t="s">
        <v>190</v>
      </c>
      <c r="E156" s="446">
        <v>195</v>
      </c>
      <c r="F156" s="79">
        <v>3</v>
      </c>
      <c r="G156" s="446"/>
      <c r="H156" s="422"/>
      <c r="I156" s="422">
        <v>195</v>
      </c>
      <c r="J156" s="422"/>
      <c r="K156" s="422"/>
      <c r="L156" s="422"/>
      <c r="M156" s="422"/>
      <c r="N156" s="430"/>
      <c r="O156" s="428"/>
      <c r="P156" s="474"/>
      <c r="Q156" s="474"/>
      <c r="R156" s="476"/>
      <c r="S156" s="432"/>
      <c r="T156" s="422">
        <v>45</v>
      </c>
      <c r="U156" s="422"/>
      <c r="V156" s="424">
        <v>45</v>
      </c>
      <c r="W156" s="426"/>
      <c r="X156" s="422">
        <v>60</v>
      </c>
      <c r="Y156" s="422"/>
      <c r="Z156" s="424">
        <v>45</v>
      </c>
      <c r="AA156" s="63"/>
      <c r="AB156" s="63"/>
      <c r="AC156" s="63"/>
      <c r="AD156" s="63"/>
    </row>
    <row r="157" spans="1:30" ht="12" x14ac:dyDescent="0.2">
      <c r="A157" s="494"/>
      <c r="B157" s="486"/>
      <c r="C157" s="487"/>
      <c r="D157" s="488"/>
      <c r="E157" s="489"/>
      <c r="F157" s="301">
        <v>3</v>
      </c>
      <c r="G157" s="489"/>
      <c r="H157" s="473"/>
      <c r="I157" s="473"/>
      <c r="J157" s="473"/>
      <c r="K157" s="473"/>
      <c r="L157" s="473"/>
      <c r="M157" s="473"/>
      <c r="N157" s="491"/>
      <c r="O157" s="492"/>
      <c r="P157" s="475"/>
      <c r="Q157" s="475"/>
      <c r="R157" s="477"/>
      <c r="S157" s="478"/>
      <c r="T157" s="473"/>
      <c r="U157" s="473"/>
      <c r="V157" s="483"/>
      <c r="W157" s="484"/>
      <c r="X157" s="473"/>
      <c r="Y157" s="473"/>
      <c r="Z157" s="483"/>
      <c r="AA157" s="63"/>
      <c r="AB157" s="63"/>
      <c r="AC157" s="63"/>
      <c r="AD157" s="63"/>
    </row>
    <row r="158" spans="1:30" ht="12" x14ac:dyDescent="0.2">
      <c r="A158" s="494"/>
      <c r="B158" s="486"/>
      <c r="C158" s="487"/>
      <c r="D158" s="488"/>
      <c r="E158" s="489"/>
      <c r="F158" s="301">
        <v>5</v>
      </c>
      <c r="G158" s="489"/>
      <c r="H158" s="473"/>
      <c r="I158" s="473"/>
      <c r="J158" s="473"/>
      <c r="K158" s="473"/>
      <c r="L158" s="473"/>
      <c r="M158" s="473"/>
      <c r="N158" s="491"/>
      <c r="O158" s="492"/>
      <c r="P158" s="475"/>
      <c r="Q158" s="475"/>
      <c r="R158" s="477"/>
      <c r="S158" s="478"/>
      <c r="T158" s="473"/>
      <c r="U158" s="473"/>
      <c r="V158" s="483"/>
      <c r="W158" s="484"/>
      <c r="X158" s="473"/>
      <c r="Y158" s="473"/>
      <c r="Z158" s="483"/>
      <c r="AA158" s="63"/>
      <c r="AB158" s="63"/>
      <c r="AC158" s="63"/>
      <c r="AD158" s="63"/>
    </row>
    <row r="159" spans="1:30" ht="12" x14ac:dyDescent="0.2">
      <c r="A159" s="495"/>
      <c r="B159" s="441"/>
      <c r="C159" s="443"/>
      <c r="D159" s="445"/>
      <c r="E159" s="447"/>
      <c r="F159" s="39">
        <v>4</v>
      </c>
      <c r="G159" s="447"/>
      <c r="H159" s="423"/>
      <c r="I159" s="423"/>
      <c r="J159" s="423"/>
      <c r="K159" s="423"/>
      <c r="L159" s="423"/>
      <c r="M159" s="423"/>
      <c r="N159" s="431"/>
      <c r="O159" s="429"/>
      <c r="P159" s="490"/>
      <c r="Q159" s="490"/>
      <c r="R159" s="383"/>
      <c r="S159" s="433"/>
      <c r="T159" s="423"/>
      <c r="U159" s="423"/>
      <c r="V159" s="425"/>
      <c r="W159" s="427"/>
      <c r="X159" s="423"/>
      <c r="Y159" s="423"/>
      <c r="Z159" s="425"/>
      <c r="AA159" s="63"/>
      <c r="AB159" s="63"/>
      <c r="AC159" s="63"/>
      <c r="AD159" s="63"/>
    </row>
    <row r="160" spans="1:30" ht="22.5" x14ac:dyDescent="0.2">
      <c r="A160" s="195" t="s">
        <v>59</v>
      </c>
      <c r="B160" s="30" t="s">
        <v>104</v>
      </c>
      <c r="C160" s="33"/>
      <c r="D160" s="32" t="s">
        <v>114</v>
      </c>
      <c r="E160" s="128">
        <v>45</v>
      </c>
      <c r="F160" s="36">
        <v>5</v>
      </c>
      <c r="G160" s="128"/>
      <c r="H160" s="34"/>
      <c r="I160" s="34">
        <v>45</v>
      </c>
      <c r="J160" s="34"/>
      <c r="K160" s="34"/>
      <c r="L160" s="34"/>
      <c r="M160" s="34"/>
      <c r="N160" s="164"/>
      <c r="O160" s="196"/>
      <c r="P160" s="35"/>
      <c r="Q160" s="35"/>
      <c r="R160" s="173"/>
      <c r="S160" s="212"/>
      <c r="T160" s="213"/>
      <c r="U160" s="213"/>
      <c r="V160" s="184"/>
      <c r="W160" s="128"/>
      <c r="X160" s="213"/>
      <c r="Y160" s="213"/>
      <c r="Z160" s="184">
        <v>45</v>
      </c>
      <c r="AA160" s="63"/>
      <c r="AB160" s="63"/>
      <c r="AC160" s="63"/>
      <c r="AD160" s="63"/>
    </row>
    <row r="161" spans="1:30" ht="12" x14ac:dyDescent="0.2">
      <c r="A161" s="438" t="s">
        <v>105</v>
      </c>
      <c r="B161" s="440" t="s">
        <v>103</v>
      </c>
      <c r="C161" s="442" t="s">
        <v>114</v>
      </c>
      <c r="D161" s="444" t="s">
        <v>114</v>
      </c>
      <c r="E161" s="446">
        <v>45</v>
      </c>
      <c r="F161" s="302">
        <v>3</v>
      </c>
      <c r="G161" s="446"/>
      <c r="H161" s="422"/>
      <c r="I161" s="422">
        <v>45</v>
      </c>
      <c r="J161" s="422"/>
      <c r="K161" s="422"/>
      <c r="L161" s="422"/>
      <c r="M161" s="422"/>
      <c r="N161" s="430"/>
      <c r="O161" s="428"/>
      <c r="P161" s="474"/>
      <c r="Q161" s="474"/>
      <c r="R161" s="476"/>
      <c r="S161" s="432"/>
      <c r="T161" s="422">
        <v>15</v>
      </c>
      <c r="U161" s="422"/>
      <c r="V161" s="424">
        <v>30</v>
      </c>
      <c r="W161" s="426"/>
      <c r="X161" s="422"/>
      <c r="Y161" s="422"/>
      <c r="Z161" s="424"/>
      <c r="AA161" s="63"/>
      <c r="AB161" s="63"/>
      <c r="AC161" s="63"/>
      <c r="AD161" s="63"/>
    </row>
    <row r="162" spans="1:30" ht="12" x14ac:dyDescent="0.2">
      <c r="A162" s="439"/>
      <c r="B162" s="441"/>
      <c r="C162" s="443"/>
      <c r="D162" s="445"/>
      <c r="E162" s="447"/>
      <c r="F162" s="39">
        <v>3</v>
      </c>
      <c r="G162" s="447"/>
      <c r="H162" s="423"/>
      <c r="I162" s="423"/>
      <c r="J162" s="423"/>
      <c r="K162" s="423"/>
      <c r="L162" s="423"/>
      <c r="M162" s="423"/>
      <c r="N162" s="431"/>
      <c r="O162" s="429"/>
      <c r="P162" s="490"/>
      <c r="Q162" s="490"/>
      <c r="R162" s="383"/>
      <c r="S162" s="433"/>
      <c r="T162" s="423"/>
      <c r="U162" s="423"/>
      <c r="V162" s="425"/>
      <c r="W162" s="427"/>
      <c r="X162" s="423"/>
      <c r="Y162" s="423"/>
      <c r="Z162" s="425"/>
      <c r="AA162" s="63"/>
      <c r="AB162" s="63"/>
      <c r="AC162" s="63"/>
      <c r="AD162" s="63"/>
    </row>
    <row r="163" spans="1:30" ht="12" x14ac:dyDescent="0.2">
      <c r="A163" s="195" t="s">
        <v>95</v>
      </c>
      <c r="B163" s="30" t="s">
        <v>103</v>
      </c>
      <c r="C163" s="33" t="s">
        <v>114</v>
      </c>
      <c r="D163" s="32"/>
      <c r="E163" s="128">
        <v>20</v>
      </c>
      <c r="F163" s="36">
        <v>3</v>
      </c>
      <c r="G163" s="128"/>
      <c r="H163" s="34"/>
      <c r="I163" s="34">
        <v>20</v>
      </c>
      <c r="J163" s="34"/>
      <c r="K163" s="34"/>
      <c r="L163" s="34"/>
      <c r="M163" s="34"/>
      <c r="N163" s="164"/>
      <c r="O163" s="196"/>
      <c r="P163" s="35"/>
      <c r="Q163" s="35"/>
      <c r="R163" s="173"/>
      <c r="S163" s="212"/>
      <c r="T163" s="213">
        <v>20</v>
      </c>
      <c r="U163" s="213"/>
      <c r="V163" s="184"/>
      <c r="W163" s="128"/>
      <c r="X163" s="213"/>
      <c r="Y163" s="213"/>
      <c r="Z163" s="184"/>
      <c r="AA163" s="63"/>
      <c r="AB163" s="63"/>
      <c r="AC163" s="63"/>
      <c r="AD163" s="63"/>
    </row>
    <row r="164" spans="1:30" ht="12" x14ac:dyDescent="0.2">
      <c r="A164" s="438" t="s">
        <v>71</v>
      </c>
      <c r="B164" s="440" t="s">
        <v>106</v>
      </c>
      <c r="C164" s="442" t="s">
        <v>114</v>
      </c>
      <c r="D164" s="444" t="s">
        <v>114</v>
      </c>
      <c r="E164" s="446">
        <v>60</v>
      </c>
      <c r="F164" s="216">
        <v>3</v>
      </c>
      <c r="G164" s="446"/>
      <c r="H164" s="422"/>
      <c r="I164" s="422">
        <v>60</v>
      </c>
      <c r="J164" s="422"/>
      <c r="K164" s="422"/>
      <c r="L164" s="422"/>
      <c r="M164" s="422"/>
      <c r="N164" s="430"/>
      <c r="O164" s="428"/>
      <c r="P164" s="474"/>
      <c r="Q164" s="474"/>
      <c r="R164" s="476"/>
      <c r="S164" s="432"/>
      <c r="T164" s="422"/>
      <c r="U164" s="422"/>
      <c r="V164" s="424">
        <v>30</v>
      </c>
      <c r="W164" s="426"/>
      <c r="X164" s="422">
        <v>30</v>
      </c>
      <c r="Y164" s="422"/>
      <c r="Z164" s="424"/>
      <c r="AA164" s="63"/>
      <c r="AB164" s="63"/>
      <c r="AC164" s="63"/>
      <c r="AD164" s="63"/>
    </row>
    <row r="165" spans="1:30" ht="12" x14ac:dyDescent="0.2">
      <c r="A165" s="485"/>
      <c r="B165" s="486"/>
      <c r="C165" s="487"/>
      <c r="D165" s="488"/>
      <c r="E165" s="489"/>
      <c r="F165" s="314">
        <v>3</v>
      </c>
      <c r="G165" s="489"/>
      <c r="H165" s="473"/>
      <c r="I165" s="473"/>
      <c r="J165" s="473"/>
      <c r="K165" s="473"/>
      <c r="L165" s="473"/>
      <c r="M165" s="473"/>
      <c r="N165" s="491"/>
      <c r="O165" s="492"/>
      <c r="P165" s="475"/>
      <c r="Q165" s="475"/>
      <c r="R165" s="477"/>
      <c r="S165" s="478"/>
      <c r="T165" s="473"/>
      <c r="U165" s="473"/>
      <c r="V165" s="483"/>
      <c r="W165" s="484"/>
      <c r="X165" s="473"/>
      <c r="Y165" s="473"/>
      <c r="Z165" s="483"/>
      <c r="AA165" s="63"/>
      <c r="AB165" s="63"/>
      <c r="AC165" s="63"/>
      <c r="AD165" s="63"/>
    </row>
    <row r="166" spans="1:30" s="10" customFormat="1" ht="12.75" thickBot="1" x14ac:dyDescent="0.25">
      <c r="A166" s="218" t="s">
        <v>137</v>
      </c>
      <c r="B166" s="311"/>
      <c r="C166" s="282"/>
      <c r="D166" s="219"/>
      <c r="E166" s="220">
        <v>15</v>
      </c>
      <c r="F166" s="221">
        <v>2</v>
      </c>
      <c r="G166" s="220"/>
      <c r="H166" s="223"/>
      <c r="I166" s="223"/>
      <c r="J166" s="223">
        <v>15</v>
      </c>
      <c r="K166" s="223"/>
      <c r="L166" s="223"/>
      <c r="M166" s="223"/>
      <c r="N166" s="224"/>
      <c r="O166" s="225"/>
      <c r="P166" s="283"/>
      <c r="Q166" s="283"/>
      <c r="R166" s="284"/>
      <c r="S166" s="226"/>
      <c r="T166" s="223"/>
      <c r="U166" s="223"/>
      <c r="V166" s="227"/>
      <c r="W166" s="220"/>
      <c r="X166" s="223"/>
      <c r="Y166" s="223"/>
      <c r="Z166" s="227">
        <v>15</v>
      </c>
    </row>
    <row r="167" spans="1:30" s="10" customFormat="1" ht="12.75" thickTop="1" x14ac:dyDescent="0.2">
      <c r="A167" s="354" t="s">
        <v>87</v>
      </c>
      <c r="B167" s="355"/>
      <c r="C167" s="365"/>
      <c r="D167" s="356"/>
      <c r="E167" s="365">
        <f>SUM(E156:E166)</f>
        <v>380</v>
      </c>
      <c r="F167" s="356"/>
      <c r="G167" s="365"/>
      <c r="H167" s="363"/>
      <c r="I167" s="363">
        <f>SUM(I156:I165)</f>
        <v>365</v>
      </c>
      <c r="J167" s="363">
        <f>SUM(J156:J166)</f>
        <v>15</v>
      </c>
      <c r="K167" s="363"/>
      <c r="L167" s="357"/>
      <c r="M167" s="357"/>
      <c r="N167" s="358"/>
      <c r="O167" s="417"/>
      <c r="P167" s="418"/>
      <c r="Q167" s="418"/>
      <c r="R167" s="419"/>
      <c r="S167" s="417">
        <f>SUM(S156:T165)</f>
        <v>80</v>
      </c>
      <c r="T167" s="418"/>
      <c r="U167" s="418">
        <f>SUM(U156:V165)</f>
        <v>105</v>
      </c>
      <c r="V167" s="420"/>
      <c r="W167" s="421">
        <f>SUM(W156:X165)</f>
        <v>90</v>
      </c>
      <c r="X167" s="418"/>
      <c r="Y167" s="418">
        <f>SUM(Y156:Z165)</f>
        <v>90</v>
      </c>
      <c r="Z167" s="420"/>
    </row>
    <row r="168" spans="1:30" s="10" customFormat="1" ht="12" x14ac:dyDescent="0.2">
      <c r="A168" s="346" t="s">
        <v>88</v>
      </c>
      <c r="B168" s="368"/>
      <c r="C168" s="362"/>
      <c r="D168" s="368"/>
      <c r="E168" s="362"/>
      <c r="F168" s="368">
        <f>SUM(F156:F166)</f>
        <v>37</v>
      </c>
      <c r="G168" s="362"/>
      <c r="H168" s="361"/>
      <c r="I168" s="361"/>
      <c r="J168" s="361"/>
      <c r="K168" s="361"/>
      <c r="L168" s="366"/>
      <c r="M168" s="366"/>
      <c r="N168" s="367"/>
      <c r="O168" s="412"/>
      <c r="P168" s="413"/>
      <c r="Q168" s="413"/>
      <c r="R168" s="414"/>
      <c r="S168" s="412">
        <f>SUM(F156,F161,F163)</f>
        <v>9</v>
      </c>
      <c r="T168" s="413"/>
      <c r="U168" s="413">
        <f>SUM(F157,F162,F164)</f>
        <v>9</v>
      </c>
      <c r="V168" s="415"/>
      <c r="W168" s="416">
        <f>SUM(F158,F165)</f>
        <v>8</v>
      </c>
      <c r="X168" s="413"/>
      <c r="Y168" s="413">
        <f>SUM(F159,F160,F166)</f>
        <v>11</v>
      </c>
      <c r="Z168" s="415"/>
    </row>
    <row r="169" spans="1:30" s="10" customFormat="1" ht="12" x14ac:dyDescent="0.2">
      <c r="A169" s="46" t="s">
        <v>180</v>
      </c>
      <c r="B169" s="198"/>
      <c r="C169" s="82"/>
      <c r="D169" s="84"/>
      <c r="E169" s="360">
        <v>365</v>
      </c>
      <c r="F169" s="84"/>
      <c r="G169" s="360"/>
      <c r="H169" s="359"/>
      <c r="I169" s="359">
        <v>365</v>
      </c>
      <c r="J169" s="359">
        <v>0</v>
      </c>
      <c r="K169" s="359"/>
      <c r="L169" s="35"/>
      <c r="M169" s="35"/>
      <c r="N169" s="173"/>
      <c r="O169" s="391"/>
      <c r="P169" s="392"/>
      <c r="Q169" s="392"/>
      <c r="R169" s="393"/>
      <c r="S169" s="479"/>
      <c r="T169" s="480"/>
      <c r="U169" s="480"/>
      <c r="V169" s="481"/>
      <c r="W169" s="482"/>
      <c r="X169" s="480"/>
      <c r="Y169" s="480"/>
      <c r="Z169" s="481"/>
    </row>
    <row r="170" spans="1:30" ht="12" x14ac:dyDescent="0.2">
      <c r="A170" s="202"/>
      <c r="B170" s="203"/>
      <c r="C170" s="203"/>
      <c r="D170" s="203"/>
      <c r="E170" s="203"/>
      <c r="F170" s="204"/>
      <c r="G170" s="205"/>
      <c r="H170" s="205"/>
      <c r="I170" s="205"/>
      <c r="J170" s="205"/>
      <c r="K170" s="205"/>
      <c r="L170" s="205"/>
      <c r="M170" s="205"/>
      <c r="N170" s="205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</row>
    <row r="171" spans="1:30" ht="12" x14ac:dyDescent="0.2">
      <c r="A171" s="202"/>
      <c r="B171" s="203"/>
      <c r="C171" s="203"/>
      <c r="D171" s="203"/>
      <c r="E171" s="203"/>
      <c r="F171" s="204"/>
      <c r="G171" s="205"/>
      <c r="H171" s="205"/>
      <c r="I171" s="205"/>
      <c r="J171" s="205"/>
      <c r="K171" s="205"/>
      <c r="L171" s="205"/>
      <c r="M171" s="205"/>
      <c r="N171" s="206" t="s">
        <v>78</v>
      </c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63"/>
      <c r="AB171" s="63"/>
      <c r="AC171" s="63"/>
      <c r="AD171" s="63"/>
    </row>
    <row r="172" spans="1:30" ht="17.45" customHeight="1" x14ac:dyDescent="0.2">
      <c r="A172" s="234" t="s">
        <v>70</v>
      </c>
      <c r="B172" s="235"/>
      <c r="C172" s="236"/>
      <c r="D172" s="237"/>
      <c r="E172" s="236">
        <f>SUM(,E167,E68)</f>
        <v>1370</v>
      </c>
      <c r="F172" s="237"/>
      <c r="G172" s="236">
        <f t="shared" ref="G172:N172" si="8">SUM(G167,G68)</f>
        <v>315</v>
      </c>
      <c r="H172" s="236">
        <f t="shared" si="8"/>
        <v>65</v>
      </c>
      <c r="I172" s="236">
        <f t="shared" si="8"/>
        <v>575</v>
      </c>
      <c r="J172" s="236">
        <f t="shared" si="8"/>
        <v>55</v>
      </c>
      <c r="K172" s="236">
        <f t="shared" si="8"/>
        <v>0</v>
      </c>
      <c r="L172" s="236">
        <f t="shared" si="8"/>
        <v>90</v>
      </c>
      <c r="M172" s="236">
        <f t="shared" si="8"/>
        <v>60</v>
      </c>
      <c r="N172" s="246">
        <f t="shared" si="8"/>
        <v>210</v>
      </c>
      <c r="O172" s="407">
        <f>SUM(O68,O167)</f>
        <v>195</v>
      </c>
      <c r="P172" s="408"/>
      <c r="Q172" s="409">
        <f>SUM(Q68,Q167)</f>
        <v>200</v>
      </c>
      <c r="R172" s="410"/>
      <c r="S172" s="407">
        <f>SUM(S68,S167)</f>
        <v>200</v>
      </c>
      <c r="T172" s="408"/>
      <c r="U172" s="409">
        <f>SUM(U68,U167)</f>
        <v>230</v>
      </c>
      <c r="V172" s="411"/>
      <c r="W172" s="409">
        <f>SUM(W68,W167)</f>
        <v>260</v>
      </c>
      <c r="X172" s="408"/>
      <c r="Y172" s="409">
        <f>SUM(Y68,Y167)</f>
        <v>270</v>
      </c>
      <c r="Z172" s="411"/>
      <c r="AA172" s="63"/>
      <c r="AB172" s="63"/>
      <c r="AC172" s="63"/>
      <c r="AD172" s="63"/>
    </row>
    <row r="173" spans="1:30" ht="19.899999999999999" customHeight="1" thickBot="1" x14ac:dyDescent="0.25">
      <c r="A173" s="260" t="s">
        <v>79</v>
      </c>
      <c r="B173" s="261"/>
      <c r="C173" s="262"/>
      <c r="D173" s="261"/>
      <c r="E173" s="262"/>
      <c r="F173" s="261">
        <f>SUM(F69,F168)</f>
        <v>180</v>
      </c>
      <c r="G173" s="262"/>
      <c r="H173" s="263"/>
      <c r="I173" s="263"/>
      <c r="J173" s="263"/>
      <c r="K173" s="263"/>
      <c r="L173" s="264"/>
      <c r="M173" s="264"/>
      <c r="N173" s="265"/>
      <c r="O173" s="401">
        <f>SUM(O69,O168)</f>
        <v>30</v>
      </c>
      <c r="P173" s="402"/>
      <c r="Q173" s="403">
        <f>SUM(Q69,Q168)</f>
        <v>30</v>
      </c>
      <c r="R173" s="404"/>
      <c r="S173" s="401">
        <f>SUM(S69,S168)</f>
        <v>30</v>
      </c>
      <c r="T173" s="402"/>
      <c r="U173" s="403">
        <f>SUM(U69,U168)</f>
        <v>30</v>
      </c>
      <c r="V173" s="405"/>
      <c r="W173" s="403">
        <f>SUM(W69,W168)</f>
        <v>30</v>
      </c>
      <c r="X173" s="402"/>
      <c r="Y173" s="403">
        <f>SUM(Y69,Y168)</f>
        <v>30</v>
      </c>
      <c r="Z173" s="405"/>
      <c r="AA173" s="63"/>
      <c r="AB173" s="63"/>
      <c r="AC173" s="63"/>
      <c r="AD173" s="63"/>
    </row>
    <row r="174" spans="1:30" ht="12" x14ac:dyDescent="0.2">
      <c r="A174" s="254" t="s">
        <v>89</v>
      </c>
      <c r="B174" s="266"/>
      <c r="C174" s="267"/>
      <c r="D174" s="268"/>
      <c r="E174" s="267"/>
      <c r="F174" s="268">
        <v>51</v>
      </c>
      <c r="G174" s="267"/>
      <c r="H174" s="269"/>
      <c r="I174" s="269"/>
      <c r="J174" s="269"/>
      <c r="K174" s="269"/>
      <c r="L174" s="258"/>
      <c r="M174" s="258"/>
      <c r="N174" s="259"/>
      <c r="O174" s="396"/>
      <c r="P174" s="397"/>
      <c r="Q174" s="397"/>
      <c r="R174" s="398"/>
      <c r="S174" s="396"/>
      <c r="T174" s="397"/>
      <c r="U174" s="397"/>
      <c r="V174" s="399"/>
      <c r="W174" s="400"/>
      <c r="X174" s="397"/>
      <c r="Y174" s="397"/>
      <c r="Z174" s="399"/>
      <c r="AA174" s="63"/>
      <c r="AB174" s="63"/>
      <c r="AC174" s="63"/>
      <c r="AD174" s="63"/>
    </row>
    <row r="175" spans="1:30" ht="12" x14ac:dyDescent="0.2">
      <c r="A175" s="208" t="s">
        <v>92</v>
      </c>
      <c r="B175" s="198"/>
      <c r="C175" s="82"/>
      <c r="D175" s="84"/>
      <c r="E175" s="82"/>
      <c r="F175" s="84">
        <v>37</v>
      </c>
      <c r="G175" s="82"/>
      <c r="H175" s="83"/>
      <c r="I175" s="83"/>
      <c r="J175" s="83"/>
      <c r="K175" s="83"/>
      <c r="L175" s="35"/>
      <c r="M175" s="35"/>
      <c r="N175" s="173"/>
      <c r="O175" s="391"/>
      <c r="P175" s="392"/>
      <c r="Q175" s="392"/>
      <c r="R175" s="393"/>
      <c r="S175" s="391"/>
      <c r="T175" s="392"/>
      <c r="U175" s="392"/>
      <c r="V175" s="394"/>
      <c r="W175" s="395"/>
      <c r="X175" s="392"/>
      <c r="Y175" s="392"/>
      <c r="Z175" s="394"/>
      <c r="AA175" s="63"/>
      <c r="AB175" s="63"/>
      <c r="AC175" s="63"/>
      <c r="AD175" s="63"/>
    </row>
    <row r="176" spans="1:30" ht="12.75" thickBot="1" x14ac:dyDescent="0.25">
      <c r="A176" s="238" t="s">
        <v>178</v>
      </c>
      <c r="B176" s="239"/>
      <c r="C176" s="99"/>
      <c r="D176" s="80"/>
      <c r="E176" s="99"/>
      <c r="F176" s="273">
        <v>2</v>
      </c>
      <c r="G176" s="99"/>
      <c r="H176" s="78"/>
      <c r="I176" s="78"/>
      <c r="J176" s="78"/>
      <c r="K176" s="78"/>
      <c r="L176" s="74"/>
      <c r="M176" s="74"/>
      <c r="N176" s="247"/>
      <c r="O176" s="304"/>
      <c r="P176" s="99"/>
      <c r="Q176" s="98"/>
      <c r="R176" s="240"/>
      <c r="S176" s="304"/>
      <c r="T176" s="99"/>
      <c r="U176" s="98"/>
      <c r="V176" s="305"/>
      <c r="W176" s="240"/>
      <c r="X176" s="99"/>
      <c r="Y176" s="98"/>
      <c r="Z176" s="305"/>
      <c r="AA176" s="63"/>
      <c r="AB176" s="63"/>
      <c r="AC176" s="63"/>
      <c r="AD176" s="63"/>
    </row>
    <row r="177" spans="1:30" ht="12.75" thickBot="1" x14ac:dyDescent="0.25">
      <c r="A177" s="289" t="s">
        <v>109</v>
      </c>
      <c r="B177" s="290"/>
      <c r="C177" s="291"/>
      <c r="D177" s="292"/>
      <c r="E177" s="291"/>
      <c r="F177" s="292">
        <v>0</v>
      </c>
      <c r="G177" s="291"/>
      <c r="H177" s="293"/>
      <c r="I177" s="293"/>
      <c r="J177" s="293"/>
      <c r="K177" s="293"/>
      <c r="L177" s="293"/>
      <c r="M177" s="293"/>
      <c r="N177" s="303"/>
      <c r="O177" s="386"/>
      <c r="P177" s="387"/>
      <c r="Q177" s="388"/>
      <c r="R177" s="389"/>
      <c r="S177" s="386"/>
      <c r="T177" s="387"/>
      <c r="U177" s="388"/>
      <c r="V177" s="390"/>
      <c r="W177" s="389">
        <f>SUM(F177)</f>
        <v>0</v>
      </c>
      <c r="X177" s="387"/>
      <c r="Y177" s="388"/>
      <c r="Z177" s="390"/>
      <c r="AA177" s="63"/>
      <c r="AB177" s="63"/>
      <c r="AC177" s="63"/>
      <c r="AD177" s="63"/>
    </row>
    <row r="178" spans="1:30" ht="12" x14ac:dyDescent="0.2">
      <c r="A178" s="207" t="s">
        <v>77</v>
      </c>
      <c r="B178" s="288"/>
      <c r="C178" s="88"/>
      <c r="D178" s="39"/>
      <c r="E178" s="88"/>
      <c r="F178" s="39">
        <f>SUM(F173,F177)</f>
        <v>180</v>
      </c>
      <c r="G178" s="88"/>
      <c r="H178" s="81"/>
      <c r="I178" s="81"/>
      <c r="J178" s="81"/>
      <c r="K178" s="81"/>
      <c r="L178" s="81"/>
      <c r="M178" s="81"/>
      <c r="N178" s="194"/>
      <c r="O178" s="381"/>
      <c r="P178" s="382"/>
      <c r="Q178" s="383"/>
      <c r="R178" s="384"/>
      <c r="S178" s="381"/>
      <c r="T178" s="382"/>
      <c r="U178" s="383"/>
      <c r="V178" s="385"/>
      <c r="W178" s="384"/>
      <c r="X178" s="382"/>
      <c r="Y178" s="383"/>
      <c r="Z178" s="385"/>
      <c r="AA178" s="63"/>
      <c r="AB178" s="63"/>
      <c r="AC178" s="63"/>
      <c r="AD178" s="63"/>
    </row>
    <row r="179" spans="1:30" ht="12" x14ac:dyDescent="0.2">
      <c r="A179" s="208" t="s">
        <v>80</v>
      </c>
      <c r="B179" s="51"/>
      <c r="C179" s="197"/>
      <c r="D179" s="36"/>
      <c r="E179" s="197">
        <f>0+E172</f>
        <v>1370</v>
      </c>
      <c r="F179" s="36"/>
      <c r="G179" s="337"/>
      <c r="H179" s="331"/>
      <c r="I179" s="331"/>
      <c r="J179" s="331"/>
      <c r="K179" s="331"/>
      <c r="L179" s="331"/>
      <c r="M179" s="331"/>
      <c r="N179" s="332"/>
      <c r="O179" s="376"/>
      <c r="P179" s="377"/>
      <c r="Q179" s="378"/>
      <c r="R179" s="379"/>
      <c r="S179" s="376"/>
      <c r="T179" s="377"/>
      <c r="U179" s="378"/>
      <c r="V179" s="380"/>
      <c r="W179" s="379"/>
      <c r="X179" s="377"/>
      <c r="Y179" s="378"/>
      <c r="Z179" s="380"/>
      <c r="AA179" s="63"/>
      <c r="AB179" s="63"/>
      <c r="AC179" s="63"/>
      <c r="AD179" s="63"/>
    </row>
    <row r="180" spans="1:30" ht="12" x14ac:dyDescent="0.2">
      <c r="A180" s="202"/>
      <c r="B180" s="203"/>
      <c r="C180" s="203"/>
      <c r="D180" s="203"/>
      <c r="E180" s="336"/>
      <c r="F180" s="204"/>
      <c r="G180" s="205"/>
      <c r="H180" s="205"/>
      <c r="I180" s="205"/>
      <c r="J180" s="205"/>
      <c r="K180" s="205"/>
      <c r="L180" s="205"/>
      <c r="M180" s="205"/>
      <c r="N180" s="205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</row>
    <row r="181" spans="1:30" ht="12" x14ac:dyDescent="0.2">
      <c r="A181" s="202"/>
      <c r="B181" s="203"/>
      <c r="C181" s="203"/>
      <c r="D181" s="203"/>
      <c r="E181" s="203"/>
      <c r="F181" s="204"/>
      <c r="G181" s="205"/>
      <c r="H181" s="205"/>
      <c r="I181" s="205"/>
      <c r="J181" s="205"/>
      <c r="K181" s="205"/>
      <c r="L181" s="205"/>
      <c r="M181" s="205"/>
      <c r="N181" s="205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</row>
    <row r="182" spans="1:30" ht="12" x14ac:dyDescent="0.2">
      <c r="A182" s="202"/>
      <c r="B182" s="203"/>
      <c r="C182" s="203"/>
      <c r="D182" s="203"/>
      <c r="E182" s="203"/>
      <c r="F182" s="204"/>
      <c r="G182" s="205"/>
      <c r="H182" s="205"/>
      <c r="I182" s="205"/>
      <c r="J182" s="205"/>
      <c r="K182" s="205"/>
      <c r="L182" s="205" t="s">
        <v>124</v>
      </c>
      <c r="M182" s="205"/>
      <c r="N182" s="205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</row>
    <row r="189" spans="1:30" ht="12.75" x14ac:dyDescent="0.2">
      <c r="A189" s="450" t="s">
        <v>74</v>
      </c>
      <c r="B189" s="450"/>
      <c r="C189" s="450"/>
      <c r="D189" s="450"/>
      <c r="E189" s="450"/>
      <c r="F189" s="450"/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50"/>
      <c r="R189" s="450"/>
      <c r="S189" s="450"/>
      <c r="T189" s="450"/>
      <c r="U189" s="450"/>
      <c r="V189" s="450"/>
      <c r="W189" s="450"/>
      <c r="X189" s="450"/>
      <c r="Y189" s="450"/>
      <c r="Z189" s="450"/>
      <c r="AA189" s="63"/>
      <c r="AB189" s="63"/>
      <c r="AC189" s="63"/>
      <c r="AD189" s="63"/>
    </row>
    <row r="190" spans="1:30" ht="12.75" x14ac:dyDescent="0.2">
      <c r="A190" s="450" t="s">
        <v>172</v>
      </c>
      <c r="B190" s="450"/>
      <c r="C190" s="450"/>
      <c r="D190" s="450"/>
      <c r="E190" s="450"/>
      <c r="F190" s="450"/>
      <c r="G190" s="450"/>
      <c r="H190" s="450"/>
      <c r="I190" s="450"/>
      <c r="J190" s="450"/>
      <c r="K190" s="450"/>
      <c r="L190" s="450"/>
      <c r="M190" s="450"/>
      <c r="N190" s="450"/>
      <c r="O190" s="450"/>
      <c r="P190" s="450"/>
      <c r="Q190" s="450"/>
      <c r="R190" s="450"/>
      <c r="S190" s="450"/>
      <c r="T190" s="450"/>
      <c r="U190" s="450"/>
      <c r="V190" s="450"/>
      <c r="W190" s="450"/>
      <c r="X190" s="450"/>
      <c r="Y190" s="450"/>
      <c r="Z190" s="450"/>
      <c r="AA190" s="63"/>
      <c r="AB190" s="63"/>
      <c r="AC190" s="63"/>
      <c r="AD190" s="63"/>
    </row>
    <row r="191" spans="1:30" x14ac:dyDescent="0.2">
      <c r="A191" s="191"/>
      <c r="B191" s="191"/>
      <c r="C191" s="191"/>
      <c r="D191" s="191"/>
      <c r="E191" s="191"/>
      <c r="F191" s="191"/>
      <c r="G191" s="192"/>
      <c r="H191" s="192"/>
      <c r="I191" s="192"/>
      <c r="J191" s="192"/>
      <c r="K191" s="192"/>
      <c r="L191" s="192"/>
      <c r="M191" s="192"/>
      <c r="N191" s="192"/>
      <c r="O191" s="191"/>
      <c r="P191" s="191"/>
      <c r="Q191" s="191"/>
      <c r="R191" s="191"/>
      <c r="S191" s="191"/>
      <c r="T191" s="191"/>
      <c r="U191" s="191"/>
      <c r="V191" s="191"/>
      <c r="W191" s="191"/>
      <c r="X191" s="191"/>
      <c r="Y191" s="191"/>
      <c r="Z191" s="191"/>
      <c r="AA191" s="63"/>
      <c r="AB191" s="63"/>
      <c r="AC191" s="63"/>
      <c r="AD191" s="63"/>
    </row>
    <row r="192" spans="1:30" ht="12" x14ac:dyDescent="0.2">
      <c r="A192" s="451" t="s">
        <v>28</v>
      </c>
      <c r="B192" s="451"/>
      <c r="C192" s="451"/>
      <c r="D192" s="451"/>
      <c r="E192" s="451"/>
      <c r="F192" s="451"/>
      <c r="G192" s="451"/>
      <c r="H192" s="451"/>
      <c r="I192" s="451"/>
      <c r="J192" s="451"/>
      <c r="K192" s="451"/>
      <c r="L192" s="451"/>
      <c r="M192" s="451"/>
      <c r="N192" s="451"/>
      <c r="O192" s="451"/>
      <c r="P192" s="451"/>
      <c r="Q192" s="451"/>
      <c r="R192" s="451"/>
      <c r="S192" s="451"/>
      <c r="T192" s="451"/>
      <c r="U192" s="451"/>
      <c r="V192" s="451"/>
      <c r="W192" s="451"/>
      <c r="X192" s="451"/>
      <c r="Y192" s="451"/>
      <c r="Z192" s="451"/>
      <c r="AA192" s="63"/>
      <c r="AB192" s="63"/>
      <c r="AC192" s="63"/>
      <c r="AD192" s="63"/>
    </row>
    <row r="193" spans="1:30" ht="12" customHeight="1" x14ac:dyDescent="0.2">
      <c r="A193" s="452" t="s">
        <v>138</v>
      </c>
      <c r="B193" s="455" t="s">
        <v>29</v>
      </c>
      <c r="C193" s="416" t="s">
        <v>0</v>
      </c>
      <c r="D193" s="457"/>
      <c r="E193" s="458" t="s">
        <v>18</v>
      </c>
      <c r="F193" s="461" t="s">
        <v>1</v>
      </c>
      <c r="G193" s="463" t="s">
        <v>2</v>
      </c>
      <c r="H193" s="434"/>
      <c r="I193" s="434"/>
      <c r="J193" s="434"/>
      <c r="K193" s="434"/>
      <c r="L193" s="434"/>
      <c r="M193" s="434"/>
      <c r="N193" s="436"/>
      <c r="O193" s="464" t="s">
        <v>187</v>
      </c>
      <c r="P193" s="465"/>
      <c r="Q193" s="465"/>
      <c r="R193" s="466"/>
      <c r="S193" s="464" t="s">
        <v>188</v>
      </c>
      <c r="T193" s="465"/>
      <c r="U193" s="465"/>
      <c r="V193" s="466"/>
      <c r="W193" s="464" t="s">
        <v>189</v>
      </c>
      <c r="X193" s="465"/>
      <c r="Y193" s="465"/>
      <c r="Z193" s="466"/>
      <c r="AA193" s="63"/>
      <c r="AB193" s="63"/>
      <c r="AC193" s="63"/>
      <c r="AD193" s="63"/>
    </row>
    <row r="194" spans="1:30" ht="12" x14ac:dyDescent="0.2">
      <c r="A194" s="453"/>
      <c r="B194" s="455"/>
      <c r="C194" s="416" t="s">
        <v>11</v>
      </c>
      <c r="D194" s="457" t="s">
        <v>10</v>
      </c>
      <c r="E194" s="459"/>
      <c r="F194" s="461"/>
      <c r="G194" s="463" t="s">
        <v>3</v>
      </c>
      <c r="H194" s="434" t="s">
        <v>4</v>
      </c>
      <c r="I194" s="434" t="s">
        <v>5</v>
      </c>
      <c r="J194" s="434"/>
      <c r="K194" s="434"/>
      <c r="L194" s="434" t="s">
        <v>7</v>
      </c>
      <c r="M194" s="434" t="s">
        <v>8</v>
      </c>
      <c r="N194" s="436" t="s">
        <v>9</v>
      </c>
      <c r="O194" s="467" t="s">
        <v>12</v>
      </c>
      <c r="P194" s="434"/>
      <c r="Q194" s="434" t="s">
        <v>13</v>
      </c>
      <c r="R194" s="436"/>
      <c r="S194" s="467" t="s">
        <v>14</v>
      </c>
      <c r="T194" s="434"/>
      <c r="U194" s="434" t="s">
        <v>15</v>
      </c>
      <c r="V194" s="468"/>
      <c r="W194" s="469" t="s">
        <v>16</v>
      </c>
      <c r="X194" s="434"/>
      <c r="Y194" s="434" t="s">
        <v>17</v>
      </c>
      <c r="Z194" s="468"/>
      <c r="AA194" s="63"/>
      <c r="AB194" s="63"/>
      <c r="AC194" s="63"/>
      <c r="AD194" s="63"/>
    </row>
    <row r="195" spans="1:30" ht="21" customHeight="1" thickBot="1" x14ac:dyDescent="0.25">
      <c r="A195" s="454"/>
      <c r="B195" s="456"/>
      <c r="C195" s="470"/>
      <c r="D195" s="471"/>
      <c r="E195" s="460"/>
      <c r="F195" s="462"/>
      <c r="G195" s="472"/>
      <c r="H195" s="435"/>
      <c r="I195" s="241" t="s">
        <v>6</v>
      </c>
      <c r="J195" s="241" t="s">
        <v>3</v>
      </c>
      <c r="K195" s="241" t="s">
        <v>7</v>
      </c>
      <c r="L195" s="435"/>
      <c r="M195" s="435"/>
      <c r="N195" s="437"/>
      <c r="O195" s="242" t="s">
        <v>19</v>
      </c>
      <c r="P195" s="241" t="s">
        <v>5</v>
      </c>
      <c r="Q195" s="241" t="s">
        <v>19</v>
      </c>
      <c r="R195" s="244" t="s">
        <v>5</v>
      </c>
      <c r="S195" s="242" t="s">
        <v>19</v>
      </c>
      <c r="T195" s="241" t="s">
        <v>5</v>
      </c>
      <c r="U195" s="241" t="s">
        <v>19</v>
      </c>
      <c r="V195" s="243" t="s">
        <v>5</v>
      </c>
      <c r="W195" s="245" t="s">
        <v>19</v>
      </c>
      <c r="X195" s="241" t="s">
        <v>5</v>
      </c>
      <c r="Y195" s="241" t="s">
        <v>19</v>
      </c>
      <c r="Z195" s="243" t="s">
        <v>5</v>
      </c>
      <c r="AA195" s="63"/>
      <c r="AB195" s="63"/>
      <c r="AC195" s="63"/>
      <c r="AD195" s="63"/>
    </row>
    <row r="196" spans="1:30" ht="15" customHeight="1" thickTop="1" x14ac:dyDescent="0.2">
      <c r="A196" s="143" t="s">
        <v>139</v>
      </c>
      <c r="B196" s="281" t="s">
        <v>122</v>
      </c>
      <c r="C196" s="312" t="s">
        <v>20</v>
      </c>
      <c r="D196" s="313"/>
      <c r="E196" s="215">
        <v>20</v>
      </c>
      <c r="F196" s="216">
        <v>2</v>
      </c>
      <c r="G196" s="306">
        <v>20</v>
      </c>
      <c r="H196" s="93"/>
      <c r="I196" s="93"/>
      <c r="J196" s="93"/>
      <c r="K196" s="93"/>
      <c r="L196" s="93"/>
      <c r="M196" s="93"/>
      <c r="N196" s="172"/>
      <c r="O196" s="179"/>
      <c r="P196" s="155"/>
      <c r="Q196" s="155"/>
      <c r="R196" s="172"/>
      <c r="S196" s="217">
        <v>20</v>
      </c>
      <c r="T196" s="155"/>
      <c r="U196" s="155"/>
      <c r="V196" s="183"/>
      <c r="W196" s="215"/>
      <c r="X196" s="155"/>
      <c r="Y196" s="155"/>
      <c r="Z196" s="183"/>
      <c r="AA196" s="63"/>
      <c r="AB196" s="63"/>
      <c r="AC196" s="63"/>
      <c r="AD196" s="63"/>
    </row>
    <row r="197" spans="1:30" ht="12" x14ac:dyDescent="0.2">
      <c r="A197" s="195" t="s">
        <v>140</v>
      </c>
      <c r="B197" s="30" t="s">
        <v>103</v>
      </c>
      <c r="C197" s="56" t="s">
        <v>114</v>
      </c>
      <c r="D197" s="32"/>
      <c r="E197" s="128">
        <v>10</v>
      </c>
      <c r="F197" s="36">
        <v>1</v>
      </c>
      <c r="G197" s="233"/>
      <c r="H197" s="34">
        <v>10</v>
      </c>
      <c r="I197" s="34"/>
      <c r="J197" s="34"/>
      <c r="K197" s="34"/>
      <c r="L197" s="34"/>
      <c r="M197" s="34"/>
      <c r="N197" s="164"/>
      <c r="O197" s="196"/>
      <c r="P197" s="213"/>
      <c r="Q197" s="213"/>
      <c r="R197" s="164"/>
      <c r="S197" s="212">
        <v>10</v>
      </c>
      <c r="T197" s="213"/>
      <c r="U197" s="213"/>
      <c r="V197" s="184"/>
      <c r="W197" s="128"/>
      <c r="X197" s="213"/>
      <c r="Y197" s="213"/>
      <c r="Z197" s="184"/>
      <c r="AA197" s="63"/>
      <c r="AB197" s="63"/>
      <c r="AC197" s="63"/>
      <c r="AD197" s="63"/>
    </row>
    <row r="198" spans="1:30" ht="15.6" customHeight="1" x14ac:dyDescent="0.2">
      <c r="A198" s="195" t="s">
        <v>141</v>
      </c>
      <c r="B198" s="30" t="s">
        <v>103</v>
      </c>
      <c r="C198" s="56" t="s">
        <v>114</v>
      </c>
      <c r="D198" s="32"/>
      <c r="E198" s="128">
        <v>15</v>
      </c>
      <c r="F198" s="36">
        <v>2</v>
      </c>
      <c r="G198" s="233"/>
      <c r="H198" s="34">
        <v>15</v>
      </c>
      <c r="I198" s="34"/>
      <c r="J198" s="34"/>
      <c r="K198" s="34"/>
      <c r="L198" s="34"/>
      <c r="M198" s="34"/>
      <c r="N198" s="164"/>
      <c r="O198" s="196"/>
      <c r="P198" s="213"/>
      <c r="Q198" s="213"/>
      <c r="R198" s="164"/>
      <c r="S198" s="212">
        <v>15</v>
      </c>
      <c r="T198" s="213"/>
      <c r="U198" s="213"/>
      <c r="V198" s="184"/>
      <c r="W198" s="128"/>
      <c r="X198" s="213"/>
      <c r="Y198" s="213"/>
      <c r="Z198" s="184"/>
      <c r="AA198" s="63"/>
      <c r="AB198" s="63"/>
      <c r="AC198" s="63"/>
      <c r="AD198" s="63"/>
    </row>
    <row r="199" spans="1:30" ht="12" x14ac:dyDescent="0.2">
      <c r="A199" s="195" t="s">
        <v>142</v>
      </c>
      <c r="B199" s="30" t="s">
        <v>103</v>
      </c>
      <c r="C199" s="56"/>
      <c r="D199" s="32" t="s">
        <v>114</v>
      </c>
      <c r="E199" s="128">
        <v>10</v>
      </c>
      <c r="F199" s="36">
        <v>1</v>
      </c>
      <c r="G199" s="233"/>
      <c r="H199" s="34">
        <v>10</v>
      </c>
      <c r="I199" s="34"/>
      <c r="J199" s="34"/>
      <c r="K199" s="34"/>
      <c r="L199" s="34"/>
      <c r="M199" s="34"/>
      <c r="N199" s="164"/>
      <c r="O199" s="196"/>
      <c r="P199" s="213"/>
      <c r="Q199" s="213"/>
      <c r="R199" s="164"/>
      <c r="S199" s="212"/>
      <c r="T199" s="213"/>
      <c r="U199" s="213">
        <v>10</v>
      </c>
      <c r="V199" s="184"/>
      <c r="W199" s="128"/>
      <c r="X199" s="213"/>
      <c r="Y199" s="213"/>
      <c r="Z199" s="184"/>
      <c r="AA199" s="63"/>
      <c r="AB199" s="63"/>
      <c r="AC199" s="63"/>
      <c r="AD199" s="63"/>
    </row>
    <row r="200" spans="1:30" ht="12" x14ac:dyDescent="0.2">
      <c r="A200" s="195" t="s">
        <v>143</v>
      </c>
      <c r="B200" s="30" t="s">
        <v>103</v>
      </c>
      <c r="C200" s="56"/>
      <c r="D200" s="32" t="s">
        <v>114</v>
      </c>
      <c r="E200" s="128">
        <v>10</v>
      </c>
      <c r="F200" s="36">
        <v>1</v>
      </c>
      <c r="G200" s="233"/>
      <c r="H200" s="34">
        <v>10</v>
      </c>
      <c r="I200" s="34"/>
      <c r="J200" s="34"/>
      <c r="K200" s="34"/>
      <c r="L200" s="34"/>
      <c r="M200" s="34"/>
      <c r="N200" s="164"/>
      <c r="O200" s="196"/>
      <c r="P200" s="213"/>
      <c r="Q200" s="213"/>
      <c r="R200" s="164"/>
      <c r="S200" s="212"/>
      <c r="T200" s="213"/>
      <c r="U200" s="213">
        <v>10</v>
      </c>
      <c r="V200" s="184"/>
      <c r="W200" s="128"/>
      <c r="X200" s="213"/>
      <c r="Y200" s="213"/>
      <c r="Z200" s="184"/>
      <c r="AA200" s="63"/>
      <c r="AB200" s="63"/>
      <c r="AC200" s="63"/>
      <c r="AD200" s="63"/>
    </row>
    <row r="201" spans="1:30" ht="22.5" x14ac:dyDescent="0.2">
      <c r="A201" s="195" t="s">
        <v>144</v>
      </c>
      <c r="B201" s="30" t="s">
        <v>104</v>
      </c>
      <c r="C201" s="56"/>
      <c r="D201" s="32" t="s">
        <v>114</v>
      </c>
      <c r="E201" s="128">
        <v>15</v>
      </c>
      <c r="F201" s="36">
        <v>3</v>
      </c>
      <c r="G201" s="233"/>
      <c r="H201" s="34"/>
      <c r="I201" s="34">
        <v>15</v>
      </c>
      <c r="J201" s="34"/>
      <c r="K201" s="34"/>
      <c r="L201" s="34"/>
      <c r="M201" s="34"/>
      <c r="N201" s="164"/>
      <c r="O201" s="196"/>
      <c r="P201" s="213"/>
      <c r="Q201" s="213"/>
      <c r="R201" s="164"/>
      <c r="S201" s="212"/>
      <c r="T201" s="213"/>
      <c r="U201" s="213"/>
      <c r="V201" s="184">
        <v>15</v>
      </c>
      <c r="W201" s="128"/>
      <c r="X201" s="213"/>
      <c r="Y201" s="213"/>
      <c r="Z201" s="184"/>
      <c r="AA201" s="63"/>
      <c r="AB201" s="63"/>
      <c r="AC201" s="63"/>
      <c r="AD201" s="63"/>
    </row>
    <row r="202" spans="1:30" ht="22.5" x14ac:dyDescent="0.2">
      <c r="A202" s="195" t="s">
        <v>145</v>
      </c>
      <c r="B202" s="30" t="s">
        <v>104</v>
      </c>
      <c r="C202" s="56" t="s">
        <v>114</v>
      </c>
      <c r="D202" s="32"/>
      <c r="E202" s="128">
        <v>20</v>
      </c>
      <c r="F202" s="84">
        <v>3</v>
      </c>
      <c r="G202" s="233"/>
      <c r="H202" s="58"/>
      <c r="I202" s="34"/>
      <c r="J202" s="34">
        <v>20</v>
      </c>
      <c r="K202" s="34"/>
      <c r="L202" s="34"/>
      <c r="M202" s="34"/>
      <c r="N202" s="164"/>
      <c r="O202" s="196"/>
      <c r="P202" s="213"/>
      <c r="Q202" s="213"/>
      <c r="R202" s="164"/>
      <c r="S202" s="212"/>
      <c r="T202" s="213"/>
      <c r="U202" s="213"/>
      <c r="V202" s="184"/>
      <c r="W202" s="128"/>
      <c r="X202" s="213">
        <v>20</v>
      </c>
      <c r="Y202" s="213"/>
      <c r="Z202" s="184"/>
      <c r="AA202" s="63"/>
      <c r="AB202" s="63"/>
      <c r="AC202" s="63"/>
      <c r="AD202" s="63"/>
    </row>
    <row r="203" spans="1:30" ht="22.5" x14ac:dyDescent="0.2">
      <c r="A203" s="195" t="s">
        <v>146</v>
      </c>
      <c r="B203" s="30" t="s">
        <v>104</v>
      </c>
      <c r="C203" s="56" t="s">
        <v>114</v>
      </c>
      <c r="D203" s="32"/>
      <c r="E203" s="128">
        <v>20</v>
      </c>
      <c r="F203" s="36">
        <v>3</v>
      </c>
      <c r="G203" s="233"/>
      <c r="H203" s="58"/>
      <c r="I203" s="34">
        <v>20</v>
      </c>
      <c r="J203" s="34"/>
      <c r="K203" s="34"/>
      <c r="L203" s="34"/>
      <c r="M203" s="34"/>
      <c r="N203" s="164"/>
      <c r="O203" s="196"/>
      <c r="P203" s="213"/>
      <c r="Q203" s="213"/>
      <c r="R203" s="164"/>
      <c r="S203" s="212"/>
      <c r="T203" s="213"/>
      <c r="U203" s="213"/>
      <c r="V203" s="184"/>
      <c r="W203" s="128"/>
      <c r="X203" s="213">
        <v>20</v>
      </c>
      <c r="Y203" s="213"/>
      <c r="Z203" s="184"/>
      <c r="AA203" s="63"/>
      <c r="AB203" s="63"/>
      <c r="AC203" s="63"/>
      <c r="AD203" s="63"/>
    </row>
    <row r="204" spans="1:30" ht="8.4499999999999993" customHeight="1" x14ac:dyDescent="0.2">
      <c r="A204" s="438" t="s">
        <v>147</v>
      </c>
      <c r="B204" s="440" t="s">
        <v>104</v>
      </c>
      <c r="C204" s="442" t="s">
        <v>114</v>
      </c>
      <c r="D204" s="444" t="s">
        <v>114</v>
      </c>
      <c r="E204" s="307">
        <v>20</v>
      </c>
      <c r="F204" s="308">
        <v>3</v>
      </c>
      <c r="G204" s="446"/>
      <c r="H204" s="448"/>
      <c r="I204" s="422"/>
      <c r="J204" s="422">
        <v>40</v>
      </c>
      <c r="K204" s="422"/>
      <c r="L204" s="422"/>
      <c r="M204" s="422"/>
      <c r="N204" s="430"/>
      <c r="O204" s="428"/>
      <c r="P204" s="422"/>
      <c r="Q204" s="422"/>
      <c r="R204" s="430"/>
      <c r="S204" s="432"/>
      <c r="T204" s="422">
        <v>20</v>
      </c>
      <c r="U204" s="422"/>
      <c r="V204" s="424">
        <v>20</v>
      </c>
      <c r="W204" s="426"/>
      <c r="X204" s="422"/>
      <c r="Y204" s="422"/>
      <c r="Z204" s="424"/>
      <c r="AA204" s="63"/>
      <c r="AB204" s="63"/>
      <c r="AC204" s="63"/>
      <c r="AD204" s="63"/>
    </row>
    <row r="205" spans="1:30" ht="10.15" customHeight="1" x14ac:dyDescent="0.2">
      <c r="A205" s="439"/>
      <c r="B205" s="441"/>
      <c r="C205" s="443"/>
      <c r="D205" s="445"/>
      <c r="E205" s="309">
        <v>20</v>
      </c>
      <c r="F205" s="310">
        <v>3</v>
      </c>
      <c r="G205" s="447"/>
      <c r="H205" s="449"/>
      <c r="I205" s="423"/>
      <c r="J205" s="423"/>
      <c r="K205" s="423"/>
      <c r="L205" s="423"/>
      <c r="M205" s="423"/>
      <c r="N205" s="431"/>
      <c r="O205" s="429"/>
      <c r="P205" s="423"/>
      <c r="Q205" s="423"/>
      <c r="R205" s="431"/>
      <c r="S205" s="433"/>
      <c r="T205" s="423"/>
      <c r="U205" s="423"/>
      <c r="V205" s="425"/>
      <c r="W205" s="427"/>
      <c r="X205" s="423"/>
      <c r="Y205" s="423"/>
      <c r="Z205" s="425"/>
      <c r="AA205" s="63"/>
      <c r="AB205" s="63"/>
      <c r="AC205" s="63"/>
      <c r="AD205" s="63"/>
    </row>
    <row r="206" spans="1:30" ht="17.45" customHeight="1" x14ac:dyDescent="0.2">
      <c r="A206" s="195" t="s">
        <v>148</v>
      </c>
      <c r="B206" s="30" t="s">
        <v>104</v>
      </c>
      <c r="C206" s="56" t="s">
        <v>114</v>
      </c>
      <c r="D206" s="32"/>
      <c r="E206" s="128">
        <v>10</v>
      </c>
      <c r="F206" s="36">
        <v>1</v>
      </c>
      <c r="G206" s="233"/>
      <c r="H206" s="34"/>
      <c r="I206" s="34"/>
      <c r="J206" s="34">
        <v>10</v>
      </c>
      <c r="K206" s="34"/>
      <c r="L206" s="34"/>
      <c r="M206" s="34"/>
      <c r="N206" s="164"/>
      <c r="O206" s="196"/>
      <c r="P206" s="213"/>
      <c r="Q206" s="213"/>
      <c r="R206" s="164"/>
      <c r="S206" s="212"/>
      <c r="T206" s="213">
        <v>10</v>
      </c>
      <c r="U206" s="213"/>
      <c r="V206" s="184"/>
      <c r="W206" s="128"/>
      <c r="X206" s="213"/>
      <c r="Y206" s="213"/>
      <c r="Z206" s="184"/>
      <c r="AA206" s="63"/>
      <c r="AB206" s="63"/>
      <c r="AC206" s="63"/>
      <c r="AD206" s="63"/>
    </row>
    <row r="207" spans="1:30" ht="15.6" customHeight="1" x14ac:dyDescent="0.2">
      <c r="A207" s="195" t="s">
        <v>149</v>
      </c>
      <c r="B207" s="30" t="s">
        <v>104</v>
      </c>
      <c r="C207" s="56"/>
      <c r="D207" s="32" t="s">
        <v>114</v>
      </c>
      <c r="E207" s="128">
        <v>10</v>
      </c>
      <c r="F207" s="36">
        <v>1</v>
      </c>
      <c r="G207" s="233"/>
      <c r="H207" s="34"/>
      <c r="I207" s="34"/>
      <c r="J207" s="34">
        <v>10</v>
      </c>
      <c r="K207" s="34"/>
      <c r="L207" s="34"/>
      <c r="M207" s="34"/>
      <c r="N207" s="164"/>
      <c r="O207" s="196"/>
      <c r="P207" s="213"/>
      <c r="Q207" s="213"/>
      <c r="R207" s="164"/>
      <c r="S207" s="212"/>
      <c r="T207" s="213"/>
      <c r="U207" s="213"/>
      <c r="V207" s="184">
        <v>10</v>
      </c>
      <c r="W207" s="128"/>
      <c r="X207" s="213"/>
      <c r="Y207" s="213"/>
      <c r="Z207" s="184"/>
    </row>
    <row r="208" spans="1:30" ht="22.5" x14ac:dyDescent="0.2">
      <c r="A208" s="195" t="s">
        <v>150</v>
      </c>
      <c r="B208" s="30" t="s">
        <v>104</v>
      </c>
      <c r="C208" s="56" t="s">
        <v>114</v>
      </c>
      <c r="D208" s="32"/>
      <c r="E208" s="128">
        <v>10</v>
      </c>
      <c r="F208" s="36">
        <v>2</v>
      </c>
      <c r="G208" s="233"/>
      <c r="H208" s="58"/>
      <c r="I208" s="34">
        <v>10</v>
      </c>
      <c r="J208" s="34"/>
      <c r="K208" s="34"/>
      <c r="L208" s="34"/>
      <c r="M208" s="34"/>
      <c r="N208" s="164"/>
      <c r="O208" s="196"/>
      <c r="P208" s="213"/>
      <c r="Q208" s="213"/>
      <c r="R208" s="164"/>
      <c r="S208" s="212"/>
      <c r="T208" s="213"/>
      <c r="U208" s="213"/>
      <c r="V208" s="184"/>
      <c r="W208" s="128"/>
      <c r="X208" s="213">
        <v>10</v>
      </c>
      <c r="Y208" s="213"/>
      <c r="Z208" s="184"/>
      <c r="AA208" s="63"/>
      <c r="AB208" s="63"/>
      <c r="AC208" s="63"/>
      <c r="AD208" s="63"/>
    </row>
    <row r="209" spans="1:30" s="10" customFormat="1" ht="23.25" thickBot="1" x14ac:dyDescent="0.25">
      <c r="A209" s="214" t="s">
        <v>151</v>
      </c>
      <c r="B209" s="96" t="s">
        <v>104</v>
      </c>
      <c r="C209" s="69"/>
      <c r="D209" s="67" t="s">
        <v>114</v>
      </c>
      <c r="E209" s="215">
        <v>20</v>
      </c>
      <c r="F209" s="216">
        <v>3</v>
      </c>
      <c r="G209" s="306"/>
      <c r="H209" s="72"/>
      <c r="I209" s="93"/>
      <c r="J209" s="93">
        <v>20</v>
      </c>
      <c r="K209" s="93"/>
      <c r="L209" s="93"/>
      <c r="M209" s="93"/>
      <c r="N209" s="172"/>
      <c r="O209" s="179"/>
      <c r="P209" s="155"/>
      <c r="Q209" s="155"/>
      <c r="R209" s="172"/>
      <c r="S209" s="217"/>
      <c r="T209" s="155"/>
      <c r="U209" s="155"/>
      <c r="V209" s="183"/>
      <c r="W209" s="215"/>
      <c r="X209" s="155"/>
      <c r="Y209" s="155"/>
      <c r="Z209" s="183">
        <v>20</v>
      </c>
    </row>
    <row r="210" spans="1:30" s="10" customFormat="1" ht="12.75" thickTop="1" x14ac:dyDescent="0.2">
      <c r="A210" s="354" t="s">
        <v>167</v>
      </c>
      <c r="B210" s="355"/>
      <c r="C210" s="365"/>
      <c r="D210" s="356"/>
      <c r="E210" s="365">
        <f>SUM(E196:E209)</f>
        <v>210</v>
      </c>
      <c r="F210" s="356"/>
      <c r="G210" s="353">
        <f>SUM(G196:G209)</f>
        <v>20</v>
      </c>
      <c r="H210" s="363">
        <f t="shared" ref="H210:N210" si="9">SUM(H197:H209)</f>
        <v>45</v>
      </c>
      <c r="I210" s="363">
        <f t="shared" si="9"/>
        <v>45</v>
      </c>
      <c r="J210" s="363">
        <f t="shared" si="9"/>
        <v>100</v>
      </c>
      <c r="K210" s="363">
        <f t="shared" si="9"/>
        <v>0</v>
      </c>
      <c r="L210" s="363">
        <f t="shared" si="9"/>
        <v>0</v>
      </c>
      <c r="M210" s="363">
        <f t="shared" si="9"/>
        <v>0</v>
      </c>
      <c r="N210" s="364">
        <f t="shared" si="9"/>
        <v>0</v>
      </c>
      <c r="O210" s="417"/>
      <c r="P210" s="418"/>
      <c r="Q210" s="418"/>
      <c r="R210" s="419"/>
      <c r="S210" s="417">
        <f>SUM(S196:T209)</f>
        <v>75</v>
      </c>
      <c r="T210" s="418"/>
      <c r="U210" s="418">
        <f>SUM(U196:V209)</f>
        <v>65</v>
      </c>
      <c r="V210" s="420"/>
      <c r="W210" s="421">
        <f>SUM(W196:X209)</f>
        <v>50</v>
      </c>
      <c r="X210" s="418"/>
      <c r="Y210" s="418">
        <f>SUM(Y196:Z209)</f>
        <v>20</v>
      </c>
      <c r="Z210" s="420"/>
    </row>
    <row r="211" spans="1:30" s="10" customFormat="1" ht="12" x14ac:dyDescent="0.2">
      <c r="A211" s="346" t="s">
        <v>166</v>
      </c>
      <c r="B211" s="374"/>
      <c r="C211" s="362"/>
      <c r="D211" s="368"/>
      <c r="E211" s="362"/>
      <c r="F211" s="368">
        <f>SUM(F196:F209)</f>
        <v>29</v>
      </c>
      <c r="G211" s="372"/>
      <c r="H211" s="361"/>
      <c r="I211" s="361"/>
      <c r="J211" s="361"/>
      <c r="K211" s="361"/>
      <c r="L211" s="366"/>
      <c r="M211" s="366"/>
      <c r="N211" s="367"/>
      <c r="O211" s="412"/>
      <c r="P211" s="413"/>
      <c r="Q211" s="413"/>
      <c r="R211" s="414"/>
      <c r="S211" s="412">
        <f>SUM(F196,F197,F198,F204,F206)</f>
        <v>9</v>
      </c>
      <c r="T211" s="413"/>
      <c r="U211" s="413">
        <f>SUM(F199,F200,F201,F205,F207)</f>
        <v>9</v>
      </c>
      <c r="V211" s="415"/>
      <c r="W211" s="416">
        <f>SUM(F208,F203,F202)</f>
        <v>8</v>
      </c>
      <c r="X211" s="413"/>
      <c r="Y211" s="413">
        <f>(SUM(F209))</f>
        <v>3</v>
      </c>
      <c r="Z211" s="415"/>
    </row>
    <row r="212" spans="1:30" s="10" customFormat="1" ht="12" x14ac:dyDescent="0.2">
      <c r="A212" s="46" t="s">
        <v>181</v>
      </c>
      <c r="B212" s="198"/>
      <c r="C212" s="82"/>
      <c r="D212" s="84"/>
      <c r="E212" s="328"/>
      <c r="F212" s="84"/>
      <c r="G212" s="160"/>
      <c r="H212" s="83"/>
      <c r="I212" s="83"/>
      <c r="J212" s="83"/>
      <c r="K212" s="83"/>
      <c r="L212" s="35"/>
      <c r="M212" s="35"/>
      <c r="N212" s="173"/>
      <c r="O212" s="391"/>
      <c r="P212" s="392"/>
      <c r="Q212" s="392"/>
      <c r="R212" s="393"/>
      <c r="S212" s="391"/>
      <c r="T212" s="392"/>
      <c r="U212" s="392"/>
      <c r="V212" s="394"/>
      <c r="W212" s="395"/>
      <c r="X212" s="392"/>
      <c r="Y212" s="392"/>
      <c r="Z212" s="394"/>
    </row>
    <row r="213" spans="1:30" x14ac:dyDescent="0.2">
      <c r="A213" s="199"/>
      <c r="B213" s="200"/>
      <c r="C213" s="200"/>
      <c r="D213" s="200"/>
      <c r="E213" s="200"/>
      <c r="F213" s="191"/>
      <c r="G213" s="201"/>
      <c r="H213" s="201"/>
      <c r="I213" s="201"/>
      <c r="J213" s="201"/>
      <c r="K213" s="201"/>
      <c r="L213" s="201"/>
      <c r="M213" s="201"/>
      <c r="N213" s="201"/>
      <c r="O213" s="191"/>
      <c r="P213" s="191"/>
      <c r="Q213" s="191"/>
      <c r="R213" s="191"/>
      <c r="S213" s="191"/>
      <c r="T213" s="191"/>
      <c r="U213" s="191"/>
      <c r="V213" s="191"/>
      <c r="W213" s="191"/>
      <c r="X213" s="191"/>
      <c r="Y213" s="191"/>
      <c r="Z213" s="191"/>
    </row>
    <row r="214" spans="1:30" ht="13.15" customHeight="1" x14ac:dyDescent="0.2">
      <c r="A214" s="406" t="s">
        <v>78</v>
      </c>
      <c r="B214" s="406"/>
      <c r="C214" s="406"/>
      <c r="D214" s="406"/>
      <c r="E214" s="406"/>
      <c r="F214" s="406"/>
      <c r="G214" s="406"/>
      <c r="H214" s="406"/>
      <c r="I214" s="406"/>
      <c r="J214" s="406"/>
      <c r="K214" s="406"/>
      <c r="L214" s="406"/>
      <c r="M214" s="406"/>
      <c r="N214" s="406"/>
      <c r="O214" s="406"/>
      <c r="P214" s="406"/>
      <c r="Q214" s="406"/>
      <c r="R214" s="406"/>
      <c r="S214" s="406"/>
      <c r="T214" s="406"/>
      <c r="U214" s="406"/>
      <c r="V214" s="406"/>
      <c r="W214" s="406"/>
      <c r="X214" s="406"/>
      <c r="Y214" s="406"/>
      <c r="Z214" s="406"/>
      <c r="AA214" s="63"/>
      <c r="AB214" s="63"/>
      <c r="AC214" s="63"/>
      <c r="AD214" s="63"/>
    </row>
    <row r="215" spans="1:30" ht="12" x14ac:dyDescent="0.2">
      <c r="A215" s="234" t="s">
        <v>70</v>
      </c>
      <c r="B215" s="235"/>
      <c r="C215" s="236"/>
      <c r="D215" s="237"/>
      <c r="E215" s="236">
        <f>SUM(E210,E68)</f>
        <v>1200</v>
      </c>
      <c r="F215" s="236">
        <f>SUM(F210,F137)</f>
        <v>0</v>
      </c>
      <c r="G215" s="236">
        <f t="shared" ref="G215:O215" si="10">SUM(G68,G210)</f>
        <v>335</v>
      </c>
      <c r="H215" s="236">
        <f t="shared" si="10"/>
        <v>110</v>
      </c>
      <c r="I215" s="236">
        <f t="shared" si="10"/>
        <v>255</v>
      </c>
      <c r="J215" s="236">
        <f t="shared" si="10"/>
        <v>140</v>
      </c>
      <c r="K215" s="236">
        <f t="shared" si="10"/>
        <v>0</v>
      </c>
      <c r="L215" s="236">
        <f t="shared" si="10"/>
        <v>90</v>
      </c>
      <c r="M215" s="236">
        <f t="shared" si="10"/>
        <v>60</v>
      </c>
      <c r="N215" s="246">
        <f t="shared" si="10"/>
        <v>210</v>
      </c>
      <c r="O215" s="407">
        <f t="shared" si="10"/>
        <v>195</v>
      </c>
      <c r="P215" s="408"/>
      <c r="Q215" s="409">
        <f>SUM(Q68,Q210)</f>
        <v>200</v>
      </c>
      <c r="R215" s="410"/>
      <c r="S215" s="407">
        <f>SUM(S68,S210)</f>
        <v>195</v>
      </c>
      <c r="T215" s="408"/>
      <c r="U215" s="409">
        <f>SUM(U68,U210)</f>
        <v>190</v>
      </c>
      <c r="V215" s="411"/>
      <c r="W215" s="409">
        <f>SUM(W68,W210)</f>
        <v>220</v>
      </c>
      <c r="X215" s="408"/>
      <c r="Y215" s="409">
        <f>SUM(Y68,Y210)</f>
        <v>200</v>
      </c>
      <c r="Z215" s="411"/>
      <c r="AA215" s="63"/>
      <c r="AB215" s="63"/>
      <c r="AC215" s="63"/>
      <c r="AD215" s="63"/>
    </row>
    <row r="216" spans="1:30" ht="12.75" thickBot="1" x14ac:dyDescent="0.25">
      <c r="A216" s="260" t="s">
        <v>79</v>
      </c>
      <c r="B216" s="261"/>
      <c r="C216" s="262"/>
      <c r="D216" s="261"/>
      <c r="E216" s="262"/>
      <c r="F216" s="261">
        <f>SUM(F69,F211)</f>
        <v>172</v>
      </c>
      <c r="G216" s="262"/>
      <c r="H216" s="263"/>
      <c r="I216" s="263"/>
      <c r="J216" s="263"/>
      <c r="K216" s="263"/>
      <c r="L216" s="264"/>
      <c r="M216" s="264"/>
      <c r="N216" s="265"/>
      <c r="O216" s="401">
        <f>SUM(O69,O211)</f>
        <v>30</v>
      </c>
      <c r="P216" s="402"/>
      <c r="Q216" s="403">
        <f>SUM(Q69,Q211)</f>
        <v>30</v>
      </c>
      <c r="R216" s="404"/>
      <c r="S216" s="401">
        <f>SUM(S69,S211)</f>
        <v>30</v>
      </c>
      <c r="T216" s="402"/>
      <c r="U216" s="403">
        <f>SUM(U69,U211)</f>
        <v>30</v>
      </c>
      <c r="V216" s="405"/>
      <c r="W216" s="403">
        <f>SUM(W69,W211)</f>
        <v>30</v>
      </c>
      <c r="X216" s="402"/>
      <c r="Y216" s="403">
        <f>SUM(Y69,Y211)</f>
        <v>22</v>
      </c>
      <c r="Z216" s="405"/>
      <c r="AA216" s="63"/>
      <c r="AB216" s="63"/>
      <c r="AC216" s="63"/>
      <c r="AD216" s="63"/>
    </row>
    <row r="217" spans="1:30" ht="12" x14ac:dyDescent="0.2">
      <c r="A217" s="254" t="s">
        <v>89</v>
      </c>
      <c r="B217" s="266"/>
      <c r="C217" s="267"/>
      <c r="D217" s="268"/>
      <c r="E217" s="267"/>
      <c r="F217" s="268">
        <v>51</v>
      </c>
      <c r="G217" s="267"/>
      <c r="H217" s="269"/>
      <c r="I217" s="269"/>
      <c r="J217" s="269"/>
      <c r="K217" s="269"/>
      <c r="L217" s="258"/>
      <c r="M217" s="258"/>
      <c r="N217" s="259"/>
      <c r="O217" s="396"/>
      <c r="P217" s="397"/>
      <c r="Q217" s="397"/>
      <c r="R217" s="398"/>
      <c r="S217" s="396"/>
      <c r="T217" s="397"/>
      <c r="U217" s="397"/>
      <c r="V217" s="399"/>
      <c r="W217" s="400"/>
      <c r="X217" s="397"/>
      <c r="Y217" s="397"/>
      <c r="Z217" s="399"/>
      <c r="AA217" s="63"/>
      <c r="AB217" s="63"/>
      <c r="AC217" s="63"/>
      <c r="AD217" s="63"/>
    </row>
    <row r="218" spans="1:30" ht="12" x14ac:dyDescent="0.2">
      <c r="A218" s="208" t="s">
        <v>182</v>
      </c>
      <c r="B218" s="198"/>
      <c r="C218" s="82"/>
      <c r="D218" s="84"/>
      <c r="E218" s="82"/>
      <c r="F218" s="84">
        <v>29</v>
      </c>
      <c r="G218" s="82"/>
      <c r="H218" s="83"/>
      <c r="I218" s="83"/>
      <c r="J218" s="83"/>
      <c r="K218" s="83"/>
      <c r="L218" s="35"/>
      <c r="M218" s="35"/>
      <c r="N218" s="173"/>
      <c r="O218" s="391"/>
      <c r="P218" s="392"/>
      <c r="Q218" s="392"/>
      <c r="R218" s="393"/>
      <c r="S218" s="391"/>
      <c r="T218" s="392"/>
      <c r="U218" s="392"/>
      <c r="V218" s="394"/>
      <c r="W218" s="395"/>
      <c r="X218" s="392"/>
      <c r="Y218" s="392"/>
      <c r="Z218" s="394"/>
      <c r="AA218" s="63"/>
      <c r="AB218" s="63"/>
      <c r="AC218" s="63"/>
      <c r="AD218" s="63"/>
    </row>
    <row r="219" spans="1:30" ht="12.75" thickBot="1" x14ac:dyDescent="0.25">
      <c r="A219" s="287" t="s">
        <v>178</v>
      </c>
      <c r="B219" s="271"/>
      <c r="C219" s="272"/>
      <c r="D219" s="273"/>
      <c r="E219" s="272"/>
      <c r="F219" s="273">
        <v>2</v>
      </c>
      <c r="G219" s="272"/>
      <c r="H219" s="274"/>
      <c r="I219" s="274"/>
      <c r="J219" s="274"/>
      <c r="K219" s="274"/>
      <c r="L219" s="275"/>
      <c r="M219" s="275"/>
      <c r="N219" s="276"/>
      <c r="O219" s="277"/>
      <c r="P219" s="272"/>
      <c r="Q219" s="278"/>
      <c r="R219" s="280"/>
      <c r="S219" s="277"/>
      <c r="T219" s="272"/>
      <c r="U219" s="278"/>
      <c r="V219" s="279"/>
      <c r="W219" s="280"/>
      <c r="X219" s="272"/>
      <c r="Y219" s="278"/>
      <c r="Z219" s="279"/>
      <c r="AA219" s="63"/>
      <c r="AB219" s="63"/>
      <c r="AC219" s="63"/>
      <c r="AD219" s="63"/>
    </row>
    <row r="220" spans="1:30" ht="12.75" thickBot="1" x14ac:dyDescent="0.25">
      <c r="A220" s="289" t="s">
        <v>109</v>
      </c>
      <c r="B220" s="290"/>
      <c r="C220" s="291"/>
      <c r="D220" s="292"/>
      <c r="E220" s="291"/>
      <c r="F220" s="292">
        <v>8</v>
      </c>
      <c r="G220" s="291"/>
      <c r="H220" s="293"/>
      <c r="I220" s="293"/>
      <c r="J220" s="293"/>
      <c r="K220" s="293"/>
      <c r="L220" s="293"/>
      <c r="M220" s="293"/>
      <c r="N220" s="303"/>
      <c r="O220" s="386"/>
      <c r="P220" s="387"/>
      <c r="Q220" s="388"/>
      <c r="R220" s="389"/>
      <c r="S220" s="386"/>
      <c r="T220" s="387"/>
      <c r="U220" s="388"/>
      <c r="V220" s="390"/>
      <c r="W220" s="389"/>
      <c r="X220" s="387"/>
      <c r="Y220" s="388">
        <v>8</v>
      </c>
      <c r="Z220" s="390"/>
      <c r="AA220" s="63"/>
      <c r="AB220" s="63"/>
      <c r="AC220" s="63"/>
      <c r="AD220" s="63"/>
    </row>
    <row r="221" spans="1:30" ht="12" x14ac:dyDescent="0.2">
      <c r="A221" s="207" t="s">
        <v>77</v>
      </c>
      <c r="B221" s="288"/>
      <c r="C221" s="88"/>
      <c r="D221" s="39"/>
      <c r="E221" s="88"/>
      <c r="F221" s="39">
        <f>SUM(F216,F220)</f>
        <v>180</v>
      </c>
      <c r="G221" s="88"/>
      <c r="H221" s="81"/>
      <c r="I221" s="81"/>
      <c r="J221" s="81"/>
      <c r="K221" s="81"/>
      <c r="L221" s="81"/>
      <c r="M221" s="81"/>
      <c r="N221" s="194"/>
      <c r="O221" s="381"/>
      <c r="P221" s="382"/>
      <c r="Q221" s="383"/>
      <c r="R221" s="384"/>
      <c r="S221" s="381"/>
      <c r="T221" s="382"/>
      <c r="U221" s="383"/>
      <c r="V221" s="385"/>
      <c r="W221" s="384"/>
      <c r="X221" s="382"/>
      <c r="Y221" s="383"/>
      <c r="Z221" s="385"/>
      <c r="AA221" s="63"/>
      <c r="AB221" s="63"/>
      <c r="AC221" s="63"/>
      <c r="AD221" s="63"/>
    </row>
    <row r="222" spans="1:30" ht="12" x14ac:dyDescent="0.2">
      <c r="A222" s="208" t="s">
        <v>80</v>
      </c>
      <c r="B222" s="51"/>
      <c r="C222" s="197"/>
      <c r="D222" s="36"/>
      <c r="E222" s="197">
        <f>60+E215</f>
        <v>1260</v>
      </c>
      <c r="F222" s="36"/>
      <c r="G222" s="197"/>
      <c r="H222" s="35"/>
      <c r="I222" s="35"/>
      <c r="J222" s="35"/>
      <c r="K222" s="35"/>
      <c r="L222" s="35"/>
      <c r="M222" s="35"/>
      <c r="N222" s="173"/>
      <c r="O222" s="376"/>
      <c r="P222" s="377"/>
      <c r="Q222" s="378"/>
      <c r="R222" s="379"/>
      <c r="S222" s="376"/>
      <c r="T222" s="377"/>
      <c r="U222" s="378"/>
      <c r="V222" s="380"/>
      <c r="W222" s="379"/>
      <c r="X222" s="377"/>
      <c r="Y222" s="378"/>
      <c r="Z222" s="380"/>
      <c r="AA222" s="63"/>
      <c r="AB222" s="63"/>
      <c r="AC222" s="63"/>
      <c r="AD222" s="63"/>
    </row>
  </sheetData>
  <mergeCells count="623">
    <mergeCell ref="A1:Z1"/>
    <mergeCell ref="A2:Z2"/>
    <mergeCell ref="A3:Z3"/>
    <mergeCell ref="A5:Z5"/>
    <mergeCell ref="A6:Z6"/>
    <mergeCell ref="A7:Z7"/>
    <mergeCell ref="C9:C10"/>
    <mergeCell ref="D9:D10"/>
    <mergeCell ref="G9:G10"/>
    <mergeCell ref="H9:H10"/>
    <mergeCell ref="I9:K9"/>
    <mergeCell ref="L9:L10"/>
    <mergeCell ref="M9:M10"/>
    <mergeCell ref="A8:A10"/>
    <mergeCell ref="B8:B10"/>
    <mergeCell ref="C8:D8"/>
    <mergeCell ref="E8:E10"/>
    <mergeCell ref="F8:F10"/>
    <mergeCell ref="G8:N8"/>
    <mergeCell ref="N9:N10"/>
    <mergeCell ref="O9:P9"/>
    <mergeCell ref="Q9:R9"/>
    <mergeCell ref="S9:T9"/>
    <mergeCell ref="U9:V9"/>
    <mergeCell ref="W9:X9"/>
    <mergeCell ref="Y9:Z9"/>
    <mergeCell ref="O8:R8"/>
    <mergeCell ref="S8:V8"/>
    <mergeCell ref="W8:Z8"/>
    <mergeCell ref="J25:J26"/>
    <mergeCell ref="K25:K26"/>
    <mergeCell ref="L25:L26"/>
    <mergeCell ref="M25:M26"/>
    <mergeCell ref="P25:P26"/>
    <mergeCell ref="Q25:Q26"/>
    <mergeCell ref="R25:R26"/>
    <mergeCell ref="S25:S26"/>
    <mergeCell ref="A25:A26"/>
    <mergeCell ref="B25:B26"/>
    <mergeCell ref="C25:C26"/>
    <mergeCell ref="D25:D26"/>
    <mergeCell ref="E25:E26"/>
    <mergeCell ref="G25:G26"/>
    <mergeCell ref="Z25:Z26"/>
    <mergeCell ref="A40:A42"/>
    <mergeCell ref="B40:B42"/>
    <mergeCell ref="C40:D40"/>
    <mergeCell ref="E40:E42"/>
    <mergeCell ref="F40:F42"/>
    <mergeCell ref="G40:N40"/>
    <mergeCell ref="O40:R40"/>
    <mergeCell ref="S40:V40"/>
    <mergeCell ref="W40:Z40"/>
    <mergeCell ref="T25:T26"/>
    <mergeCell ref="U25:U26"/>
    <mergeCell ref="V25:V26"/>
    <mergeCell ref="W25:W26"/>
    <mergeCell ref="X25:X26"/>
    <mergeCell ref="Y25:Y26"/>
    <mergeCell ref="N25:N26"/>
    <mergeCell ref="O25:O26"/>
    <mergeCell ref="H25:H26"/>
    <mergeCell ref="I25:I26"/>
    <mergeCell ref="W41:X41"/>
    <mergeCell ref="Y41:Z41"/>
    <mergeCell ref="A56:A57"/>
    <mergeCell ref="B56:B57"/>
    <mergeCell ref="C56:C57"/>
    <mergeCell ref="D56:D57"/>
    <mergeCell ref="E56:E57"/>
    <mergeCell ref="G56:G57"/>
    <mergeCell ref="H56:H57"/>
    <mergeCell ref="I56:I57"/>
    <mergeCell ref="M41:M42"/>
    <mergeCell ref="N41:N42"/>
    <mergeCell ref="O41:P41"/>
    <mergeCell ref="Q41:R41"/>
    <mergeCell ref="S41:T41"/>
    <mergeCell ref="U41:V41"/>
    <mergeCell ref="C41:C42"/>
    <mergeCell ref="D41:D42"/>
    <mergeCell ref="G41:G42"/>
    <mergeCell ref="H41:H42"/>
    <mergeCell ref="I41:K41"/>
    <mergeCell ref="L41:L42"/>
    <mergeCell ref="Y56:Y57"/>
    <mergeCell ref="Z56:Z57"/>
    <mergeCell ref="A64:A65"/>
    <mergeCell ref="B64:B65"/>
    <mergeCell ref="C64:C65"/>
    <mergeCell ref="D64:D65"/>
    <mergeCell ref="E64:E65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M64:M65"/>
    <mergeCell ref="N64:N65"/>
    <mergeCell ref="G64:G65"/>
    <mergeCell ref="H64:H65"/>
    <mergeCell ref="I64:I65"/>
    <mergeCell ref="J64:J65"/>
    <mergeCell ref="K64:K65"/>
    <mergeCell ref="L64:L65"/>
    <mergeCell ref="V56:V57"/>
    <mergeCell ref="W56:W57"/>
    <mergeCell ref="X56:X57"/>
    <mergeCell ref="O69:P69"/>
    <mergeCell ref="Q69:R69"/>
    <mergeCell ref="S69:T69"/>
    <mergeCell ref="U69:V69"/>
    <mergeCell ref="W69:X69"/>
    <mergeCell ref="Y69:Z69"/>
    <mergeCell ref="Y64:Y65"/>
    <mergeCell ref="Z64:Z65"/>
    <mergeCell ref="O68:P68"/>
    <mergeCell ref="Q68:R68"/>
    <mergeCell ref="S68:T68"/>
    <mergeCell ref="U68:V68"/>
    <mergeCell ref="W68:X68"/>
    <mergeCell ref="Y68:Z68"/>
    <mergeCell ref="S64:S65"/>
    <mergeCell ref="T64:T65"/>
    <mergeCell ref="U64:U65"/>
    <mergeCell ref="V64:V65"/>
    <mergeCell ref="W64:W65"/>
    <mergeCell ref="X64:X65"/>
    <mergeCell ref="O64:O65"/>
    <mergeCell ref="P64:P65"/>
    <mergeCell ref="Q64:Q65"/>
    <mergeCell ref="R64:R65"/>
    <mergeCell ref="O72:P72"/>
    <mergeCell ref="Q72:R72"/>
    <mergeCell ref="S72:T72"/>
    <mergeCell ref="U72:V72"/>
    <mergeCell ref="W72:X72"/>
    <mergeCell ref="Y72:Z72"/>
    <mergeCell ref="O71:P71"/>
    <mergeCell ref="Q71:R71"/>
    <mergeCell ref="S71:T71"/>
    <mergeCell ref="U71:V71"/>
    <mergeCell ref="W71:X71"/>
    <mergeCell ref="Y71:Z71"/>
    <mergeCell ref="A76:Z76"/>
    <mergeCell ref="A77:Z77"/>
    <mergeCell ref="A79:Z79"/>
    <mergeCell ref="A80:A82"/>
    <mergeCell ref="B80:B82"/>
    <mergeCell ref="C80:D80"/>
    <mergeCell ref="E80:E82"/>
    <mergeCell ref="F80:F82"/>
    <mergeCell ref="G80:N80"/>
    <mergeCell ref="O80:R80"/>
    <mergeCell ref="U81:V81"/>
    <mergeCell ref="W81:X81"/>
    <mergeCell ref="Y81:Z81"/>
    <mergeCell ref="S80:V80"/>
    <mergeCell ref="W80:Z80"/>
    <mergeCell ref="C81:C82"/>
    <mergeCell ref="D81:D82"/>
    <mergeCell ref="G81:G82"/>
    <mergeCell ref="H81:H82"/>
    <mergeCell ref="I81:K81"/>
    <mergeCell ref="L81:L82"/>
    <mergeCell ref="M81:M82"/>
    <mergeCell ref="N81:N82"/>
    <mergeCell ref="A89:A90"/>
    <mergeCell ref="B89:B90"/>
    <mergeCell ref="C89:C90"/>
    <mergeCell ref="D89:D90"/>
    <mergeCell ref="E89:E90"/>
    <mergeCell ref="F89:F90"/>
    <mergeCell ref="O81:P81"/>
    <mergeCell ref="Q81:R81"/>
    <mergeCell ref="S81:T81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O97:P97"/>
    <mergeCell ref="Q97:R97"/>
    <mergeCell ref="S97:T97"/>
    <mergeCell ref="U97:V97"/>
    <mergeCell ref="W97:X97"/>
    <mergeCell ref="Y97:Z97"/>
    <mergeCell ref="Y89:Y90"/>
    <mergeCell ref="Z89:Z90"/>
    <mergeCell ref="O96:P96"/>
    <mergeCell ref="Q96:R96"/>
    <mergeCell ref="S96:T96"/>
    <mergeCell ref="U96:V96"/>
    <mergeCell ref="W96:X96"/>
    <mergeCell ref="Y96:Z96"/>
    <mergeCell ref="S89:S90"/>
    <mergeCell ref="T89:T90"/>
    <mergeCell ref="U89:U90"/>
    <mergeCell ref="V89:V90"/>
    <mergeCell ref="W89:W90"/>
    <mergeCell ref="X89:X90"/>
    <mergeCell ref="A101:Z101"/>
    <mergeCell ref="O102:P102"/>
    <mergeCell ref="Q102:R102"/>
    <mergeCell ref="S102:T102"/>
    <mergeCell ref="U102:V102"/>
    <mergeCell ref="W102:X102"/>
    <mergeCell ref="Y102:Z102"/>
    <mergeCell ref="O98:P98"/>
    <mergeCell ref="Q98:R98"/>
    <mergeCell ref="S98:T98"/>
    <mergeCell ref="U98:V98"/>
    <mergeCell ref="W98:X98"/>
    <mergeCell ref="Y98:Z98"/>
    <mergeCell ref="O104:P104"/>
    <mergeCell ref="Q104:R104"/>
    <mergeCell ref="S104:T104"/>
    <mergeCell ref="U104:V104"/>
    <mergeCell ref="W104:X104"/>
    <mergeCell ref="Y104:Z104"/>
    <mergeCell ref="O103:P103"/>
    <mergeCell ref="Q103:R103"/>
    <mergeCell ref="S103:T103"/>
    <mergeCell ref="U103:V103"/>
    <mergeCell ref="W103:X103"/>
    <mergeCell ref="Y103:Z103"/>
    <mergeCell ref="O107:P107"/>
    <mergeCell ref="Q107:R107"/>
    <mergeCell ref="S107:T107"/>
    <mergeCell ref="U107:V107"/>
    <mergeCell ref="W107:X107"/>
    <mergeCell ref="Y107:Z107"/>
    <mergeCell ref="O105:P105"/>
    <mergeCell ref="Q105:R105"/>
    <mergeCell ref="S105:T105"/>
    <mergeCell ref="U105:V105"/>
    <mergeCell ref="W105:X105"/>
    <mergeCell ref="Y105:Z105"/>
    <mergeCell ref="O109:P109"/>
    <mergeCell ref="Q109:R109"/>
    <mergeCell ref="S109:T109"/>
    <mergeCell ref="U109:V109"/>
    <mergeCell ref="W109:X109"/>
    <mergeCell ref="Y109:Z109"/>
    <mergeCell ref="O108:P108"/>
    <mergeCell ref="Q108:R108"/>
    <mergeCell ref="S108:T108"/>
    <mergeCell ref="U108:V108"/>
    <mergeCell ref="W108:X108"/>
    <mergeCell ref="Y108:Z108"/>
    <mergeCell ref="A113:Z113"/>
    <mergeCell ref="A114:Z114"/>
    <mergeCell ref="A116:Z116"/>
    <mergeCell ref="A117:A119"/>
    <mergeCell ref="B117:B119"/>
    <mergeCell ref="C117:D117"/>
    <mergeCell ref="E117:E119"/>
    <mergeCell ref="F117:F119"/>
    <mergeCell ref="G117:N117"/>
    <mergeCell ref="O117:R117"/>
    <mergeCell ref="O118:P118"/>
    <mergeCell ref="Q118:R118"/>
    <mergeCell ref="S118:T118"/>
    <mergeCell ref="U118:V118"/>
    <mergeCell ref="W118:X118"/>
    <mergeCell ref="Y118:Z118"/>
    <mergeCell ref="S117:V117"/>
    <mergeCell ref="W117:Z117"/>
    <mergeCell ref="C118:C119"/>
    <mergeCell ref="D118:D119"/>
    <mergeCell ref="G118:G119"/>
    <mergeCell ref="H118:H119"/>
    <mergeCell ref="I118:K118"/>
    <mergeCell ref="L118:L119"/>
    <mergeCell ref="M118:M119"/>
    <mergeCell ref="N118:N119"/>
    <mergeCell ref="O133:P133"/>
    <mergeCell ref="Q133:R133"/>
    <mergeCell ref="S133:T133"/>
    <mergeCell ref="U133:V133"/>
    <mergeCell ref="W133:X133"/>
    <mergeCell ref="Y133:Z133"/>
    <mergeCell ref="O132:P132"/>
    <mergeCell ref="Q132:R132"/>
    <mergeCell ref="S132:T132"/>
    <mergeCell ref="U132:V132"/>
    <mergeCell ref="W132:X132"/>
    <mergeCell ref="Y132:Z132"/>
    <mergeCell ref="A136:Z136"/>
    <mergeCell ref="O137:P137"/>
    <mergeCell ref="Q137:R137"/>
    <mergeCell ref="S137:T137"/>
    <mergeCell ref="U137:V137"/>
    <mergeCell ref="W137:X137"/>
    <mergeCell ref="Y137:Z137"/>
    <mergeCell ref="O134:P134"/>
    <mergeCell ref="Q134:R134"/>
    <mergeCell ref="S134:T134"/>
    <mergeCell ref="U134:V134"/>
    <mergeCell ref="W134:X134"/>
    <mergeCell ref="Y134:Z134"/>
    <mergeCell ref="O139:P139"/>
    <mergeCell ref="Q139:R139"/>
    <mergeCell ref="S139:T139"/>
    <mergeCell ref="U139:V139"/>
    <mergeCell ref="W139:X139"/>
    <mergeCell ref="Y139:Z139"/>
    <mergeCell ref="O138:P138"/>
    <mergeCell ref="Q138:R138"/>
    <mergeCell ref="S138:T138"/>
    <mergeCell ref="U138:V138"/>
    <mergeCell ref="W138:X138"/>
    <mergeCell ref="Y138:Z138"/>
    <mergeCell ref="O142:P142"/>
    <mergeCell ref="Q142:R142"/>
    <mergeCell ref="S142:T142"/>
    <mergeCell ref="U142:V142"/>
    <mergeCell ref="W142:X142"/>
    <mergeCell ref="Y142:Z142"/>
    <mergeCell ref="O140:P140"/>
    <mergeCell ref="Q140:R140"/>
    <mergeCell ref="S140:T140"/>
    <mergeCell ref="U140:V140"/>
    <mergeCell ref="W140:X140"/>
    <mergeCell ref="Y140:Z140"/>
    <mergeCell ref="O144:P144"/>
    <mergeCell ref="Q144:R144"/>
    <mergeCell ref="S144:T144"/>
    <mergeCell ref="U144:V144"/>
    <mergeCell ref="W144:X144"/>
    <mergeCell ref="Y144:Z144"/>
    <mergeCell ref="O143:P143"/>
    <mergeCell ref="Q143:R143"/>
    <mergeCell ref="S143:T143"/>
    <mergeCell ref="U143:V143"/>
    <mergeCell ref="W143:X143"/>
    <mergeCell ref="Y143:Z143"/>
    <mergeCell ref="A149:Z149"/>
    <mergeCell ref="A150:Z150"/>
    <mergeCell ref="A152:Z152"/>
    <mergeCell ref="A153:A155"/>
    <mergeCell ref="B153:B155"/>
    <mergeCell ref="C153:D153"/>
    <mergeCell ref="E153:E155"/>
    <mergeCell ref="F153:F155"/>
    <mergeCell ref="G153:N153"/>
    <mergeCell ref="O153:R153"/>
    <mergeCell ref="O154:P154"/>
    <mergeCell ref="Q154:R154"/>
    <mergeCell ref="S154:T154"/>
    <mergeCell ref="U154:V154"/>
    <mergeCell ref="W154:X154"/>
    <mergeCell ref="Y154:Z154"/>
    <mergeCell ref="S153:V153"/>
    <mergeCell ref="W153:Z153"/>
    <mergeCell ref="C154:C155"/>
    <mergeCell ref="D154:D155"/>
    <mergeCell ref="G154:G155"/>
    <mergeCell ref="H154:H155"/>
    <mergeCell ref="I154:K154"/>
    <mergeCell ref="L154:L155"/>
    <mergeCell ref="M154:M155"/>
    <mergeCell ref="N154:N155"/>
    <mergeCell ref="J156:J159"/>
    <mergeCell ref="K156:K159"/>
    <mergeCell ref="L156:L159"/>
    <mergeCell ref="M156:M159"/>
    <mergeCell ref="A156:A159"/>
    <mergeCell ref="B156:B159"/>
    <mergeCell ref="C156:C159"/>
    <mergeCell ref="D156:D159"/>
    <mergeCell ref="E156:E159"/>
    <mergeCell ref="G156:G159"/>
    <mergeCell ref="Z156:Z159"/>
    <mergeCell ref="A161:A162"/>
    <mergeCell ref="B161:B162"/>
    <mergeCell ref="C161:C162"/>
    <mergeCell ref="D161:D162"/>
    <mergeCell ref="E161:E162"/>
    <mergeCell ref="G161:G162"/>
    <mergeCell ref="H161:H162"/>
    <mergeCell ref="I161:I162"/>
    <mergeCell ref="J161:J162"/>
    <mergeCell ref="T156:T159"/>
    <mergeCell ref="U156:U159"/>
    <mergeCell ref="V156:V159"/>
    <mergeCell ref="W156:W159"/>
    <mergeCell ref="X156:X159"/>
    <mergeCell ref="Y156:Y159"/>
    <mergeCell ref="N156:N159"/>
    <mergeCell ref="O156:O159"/>
    <mergeCell ref="P156:P159"/>
    <mergeCell ref="Q156:Q159"/>
    <mergeCell ref="R156:R159"/>
    <mergeCell ref="S156:S159"/>
    <mergeCell ref="H156:H159"/>
    <mergeCell ref="I156:I159"/>
    <mergeCell ref="Z161:Z162"/>
    <mergeCell ref="A164:A165"/>
    <mergeCell ref="B164:B165"/>
    <mergeCell ref="C164:C165"/>
    <mergeCell ref="D164:D165"/>
    <mergeCell ref="E164:E165"/>
    <mergeCell ref="G164:G165"/>
    <mergeCell ref="Q161:Q162"/>
    <mergeCell ref="R161:R162"/>
    <mergeCell ref="S161:S162"/>
    <mergeCell ref="T161:T162"/>
    <mergeCell ref="U161:U162"/>
    <mergeCell ref="V161:V162"/>
    <mergeCell ref="K161:K162"/>
    <mergeCell ref="L161:L162"/>
    <mergeCell ref="M161:M162"/>
    <mergeCell ref="N161:N162"/>
    <mergeCell ref="O161:O162"/>
    <mergeCell ref="P161:P162"/>
    <mergeCell ref="N164:N165"/>
    <mergeCell ref="O164:O165"/>
    <mergeCell ref="H164:H165"/>
    <mergeCell ref="I164:I165"/>
    <mergeCell ref="J164:J165"/>
    <mergeCell ref="K164:K165"/>
    <mergeCell ref="L164:L165"/>
    <mergeCell ref="M164:M165"/>
    <mergeCell ref="W161:W162"/>
    <mergeCell ref="X161:X162"/>
    <mergeCell ref="Y161:Y162"/>
    <mergeCell ref="O168:P168"/>
    <mergeCell ref="Q168:R168"/>
    <mergeCell ref="S168:T168"/>
    <mergeCell ref="U168:V168"/>
    <mergeCell ref="W168:X168"/>
    <mergeCell ref="Y168:Z168"/>
    <mergeCell ref="Z164:Z165"/>
    <mergeCell ref="O167:P167"/>
    <mergeCell ref="Q167:R167"/>
    <mergeCell ref="S167:T167"/>
    <mergeCell ref="U167:V167"/>
    <mergeCell ref="W167:X167"/>
    <mergeCell ref="Y167:Z167"/>
    <mergeCell ref="T164:T165"/>
    <mergeCell ref="U164:U165"/>
    <mergeCell ref="V164:V165"/>
    <mergeCell ref="W164:W165"/>
    <mergeCell ref="X164:X165"/>
    <mergeCell ref="Y164:Y165"/>
    <mergeCell ref="P164:P165"/>
    <mergeCell ref="Q164:Q165"/>
    <mergeCell ref="R164:R165"/>
    <mergeCell ref="S164:S165"/>
    <mergeCell ref="O172:P172"/>
    <mergeCell ref="Q172:R172"/>
    <mergeCell ref="S172:T172"/>
    <mergeCell ref="U172:V172"/>
    <mergeCell ref="W172:X172"/>
    <mergeCell ref="Y172:Z172"/>
    <mergeCell ref="O169:P169"/>
    <mergeCell ref="Q169:R169"/>
    <mergeCell ref="S169:T169"/>
    <mergeCell ref="U169:V169"/>
    <mergeCell ref="W169:X169"/>
    <mergeCell ref="Y169:Z169"/>
    <mergeCell ref="O174:P174"/>
    <mergeCell ref="Q174:R174"/>
    <mergeCell ref="S174:T174"/>
    <mergeCell ref="U174:V174"/>
    <mergeCell ref="W174:X174"/>
    <mergeCell ref="Y174:Z174"/>
    <mergeCell ref="O173:P173"/>
    <mergeCell ref="Q173:R173"/>
    <mergeCell ref="S173:T173"/>
    <mergeCell ref="U173:V173"/>
    <mergeCell ref="W173:X173"/>
    <mergeCell ref="Y173:Z173"/>
    <mergeCell ref="O177:P177"/>
    <mergeCell ref="Q177:R177"/>
    <mergeCell ref="S177:T177"/>
    <mergeCell ref="U177:V177"/>
    <mergeCell ref="W177:X177"/>
    <mergeCell ref="Y177:Z177"/>
    <mergeCell ref="O175:P175"/>
    <mergeCell ref="Q175:R175"/>
    <mergeCell ref="S175:T175"/>
    <mergeCell ref="U175:V175"/>
    <mergeCell ref="W175:X175"/>
    <mergeCell ref="Y175:Z175"/>
    <mergeCell ref="O179:P179"/>
    <mergeCell ref="Q179:R179"/>
    <mergeCell ref="S179:T179"/>
    <mergeCell ref="U179:V179"/>
    <mergeCell ref="W179:X179"/>
    <mergeCell ref="Y179:Z179"/>
    <mergeCell ref="O178:P178"/>
    <mergeCell ref="Q178:R178"/>
    <mergeCell ref="S178:T178"/>
    <mergeCell ref="U178:V178"/>
    <mergeCell ref="W178:X178"/>
    <mergeCell ref="Y178:Z178"/>
    <mergeCell ref="A189:Z189"/>
    <mergeCell ref="A190:Z190"/>
    <mergeCell ref="A192:Z192"/>
    <mergeCell ref="A193:A195"/>
    <mergeCell ref="B193:B195"/>
    <mergeCell ref="C193:D193"/>
    <mergeCell ref="E193:E195"/>
    <mergeCell ref="F193:F195"/>
    <mergeCell ref="G193:N193"/>
    <mergeCell ref="O193:R193"/>
    <mergeCell ref="O194:P194"/>
    <mergeCell ref="Q194:R194"/>
    <mergeCell ref="S194:T194"/>
    <mergeCell ref="U194:V194"/>
    <mergeCell ref="W194:X194"/>
    <mergeCell ref="Y194:Z194"/>
    <mergeCell ref="S193:V193"/>
    <mergeCell ref="W193:Z193"/>
    <mergeCell ref="C194:C195"/>
    <mergeCell ref="D194:D195"/>
    <mergeCell ref="G194:G195"/>
    <mergeCell ref="H194:H195"/>
    <mergeCell ref="I194:K194"/>
    <mergeCell ref="L194:L195"/>
    <mergeCell ref="M194:M195"/>
    <mergeCell ref="N194:N195"/>
    <mergeCell ref="I204:I205"/>
    <mergeCell ref="J204:J205"/>
    <mergeCell ref="K204:K205"/>
    <mergeCell ref="L204:L205"/>
    <mergeCell ref="M204:M205"/>
    <mergeCell ref="N204:N205"/>
    <mergeCell ref="A204:A205"/>
    <mergeCell ref="B204:B205"/>
    <mergeCell ref="C204:C205"/>
    <mergeCell ref="D204:D205"/>
    <mergeCell ref="G204:G205"/>
    <mergeCell ref="H204:H205"/>
    <mergeCell ref="U204:U205"/>
    <mergeCell ref="V204:V205"/>
    <mergeCell ref="W204:W205"/>
    <mergeCell ref="X204:X205"/>
    <mergeCell ref="Y204:Y205"/>
    <mergeCell ref="Z204:Z205"/>
    <mergeCell ref="O204:O205"/>
    <mergeCell ref="P204:P205"/>
    <mergeCell ref="Q204:Q205"/>
    <mergeCell ref="R204:R205"/>
    <mergeCell ref="S204:S205"/>
    <mergeCell ref="T204:T205"/>
    <mergeCell ref="O211:P211"/>
    <mergeCell ref="Q211:R211"/>
    <mergeCell ref="S211:T211"/>
    <mergeCell ref="U211:V211"/>
    <mergeCell ref="W211:X211"/>
    <mergeCell ref="Y211:Z211"/>
    <mergeCell ref="O210:P210"/>
    <mergeCell ref="Q210:R210"/>
    <mergeCell ref="S210:T210"/>
    <mergeCell ref="U210:V210"/>
    <mergeCell ref="W210:X210"/>
    <mergeCell ref="Y210:Z210"/>
    <mergeCell ref="A214:Z214"/>
    <mergeCell ref="O215:P215"/>
    <mergeCell ref="Q215:R215"/>
    <mergeCell ref="S215:T215"/>
    <mergeCell ref="U215:V215"/>
    <mergeCell ref="W215:X215"/>
    <mergeCell ref="Y215:Z215"/>
    <mergeCell ref="O212:P212"/>
    <mergeCell ref="Q212:R212"/>
    <mergeCell ref="S212:T212"/>
    <mergeCell ref="U212:V212"/>
    <mergeCell ref="W212:X212"/>
    <mergeCell ref="Y212:Z212"/>
    <mergeCell ref="O217:P217"/>
    <mergeCell ref="Q217:R217"/>
    <mergeCell ref="S217:T217"/>
    <mergeCell ref="U217:V217"/>
    <mergeCell ref="W217:X217"/>
    <mergeCell ref="Y217:Z217"/>
    <mergeCell ref="O216:P216"/>
    <mergeCell ref="Q216:R216"/>
    <mergeCell ref="S216:T216"/>
    <mergeCell ref="U216:V216"/>
    <mergeCell ref="W216:X216"/>
    <mergeCell ref="Y216:Z216"/>
    <mergeCell ref="O220:P220"/>
    <mergeCell ref="Q220:R220"/>
    <mergeCell ref="S220:T220"/>
    <mergeCell ref="U220:V220"/>
    <mergeCell ref="W220:X220"/>
    <mergeCell ref="Y220:Z220"/>
    <mergeCell ref="O218:P218"/>
    <mergeCell ref="Q218:R218"/>
    <mergeCell ref="S218:T218"/>
    <mergeCell ref="U218:V218"/>
    <mergeCell ref="W218:X218"/>
    <mergeCell ref="Y218:Z218"/>
    <mergeCell ref="O222:P222"/>
    <mergeCell ref="Q222:R222"/>
    <mergeCell ref="S222:T222"/>
    <mergeCell ref="U222:V222"/>
    <mergeCell ref="W222:X222"/>
    <mergeCell ref="Y222:Z222"/>
    <mergeCell ref="O221:P221"/>
    <mergeCell ref="Q221:R221"/>
    <mergeCell ref="S221:T221"/>
    <mergeCell ref="U221:V221"/>
    <mergeCell ref="W221:X221"/>
    <mergeCell ref="Y221:Z221"/>
  </mergeCells>
  <pageMargins left="0.23622047244094488" right="0.23622047244094488" top="0.39370078740157483" bottom="0.55118110236220474" header="0" footer="0"/>
  <pageSetup paperSize="9" scale="87" orientation="landscape" horizontalDpi="300" verticalDpi="300" r:id="rId1"/>
  <rowBreaks count="5" manualBreakCount="5">
    <brk id="39" max="16383" man="1"/>
    <brk id="74" max="16383" man="1"/>
    <brk id="111" max="16383" man="1"/>
    <brk id="147" max="16383" man="1"/>
    <brk id="1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 nst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Małgorzata Kwidzińska</cp:lastModifiedBy>
  <cp:lastPrinted>2016-05-12T07:56:33Z</cp:lastPrinted>
  <dcterms:created xsi:type="dcterms:W3CDTF">1997-02-26T13:46:56Z</dcterms:created>
  <dcterms:modified xsi:type="dcterms:W3CDTF">2018-10-17T08:37:51Z</dcterms:modified>
</cp:coreProperties>
</file>