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0" windowWidth="9465" windowHeight="7935" activeTab="1"/>
  </bookViews>
  <sheets>
    <sheet name="PSpecIstDz" sheetId="1" r:id="rId1"/>
    <sheet name="PSpecIstZao" sheetId="2" r:id="rId2"/>
    <sheet name="Arkusz4" sheetId="3" r:id="rId3"/>
  </sheets>
  <definedNames/>
  <calcPr fullCalcOnLoad="1"/>
</workbook>
</file>

<file path=xl/sharedStrings.xml><?xml version="1.0" encoding="utf-8"?>
<sst xmlns="http://schemas.openxmlformats.org/spreadsheetml/2006/main" count="755" uniqueCount="194">
  <si>
    <t>Forma zaliczenia</t>
  </si>
  <si>
    <t>ECTS</t>
  </si>
  <si>
    <t>Forma zajęć</t>
  </si>
  <si>
    <t>W</t>
  </si>
  <si>
    <t>K</t>
  </si>
  <si>
    <t>Ćw</t>
  </si>
  <si>
    <t>A</t>
  </si>
  <si>
    <t>L</t>
  </si>
  <si>
    <t>S</t>
  </si>
  <si>
    <t>P</t>
  </si>
  <si>
    <t>Sem. letni</t>
  </si>
  <si>
    <t>Sem. zim</t>
  </si>
  <si>
    <t>sem. I</t>
  </si>
  <si>
    <t>sem. II</t>
  </si>
  <si>
    <t>sem. III</t>
  </si>
  <si>
    <t>sem. IV</t>
  </si>
  <si>
    <t>sem. V</t>
  </si>
  <si>
    <t>sem. VI</t>
  </si>
  <si>
    <t>Liczba godz.</t>
  </si>
  <si>
    <t>W/K</t>
  </si>
  <si>
    <t>E</t>
  </si>
  <si>
    <t>Z</t>
  </si>
  <si>
    <t>Seminarium dyplomowe</t>
  </si>
  <si>
    <t>Nr modułu standard.</t>
  </si>
  <si>
    <t>W - wykłady, K - konwersatorium, Ćw A - ćwiczenia audytoryjne, Ćw W - ćw. warsztatowe, Ćw L - ćw. laboratoryjne, L - lektorat, S - seminarium, P - praktyka</t>
  </si>
  <si>
    <t>Moduły obowiązkowe i ograniczonego wyboru</t>
  </si>
  <si>
    <t>Zo</t>
  </si>
  <si>
    <t>Podstawy diagnozowania</t>
  </si>
  <si>
    <t>3Zo</t>
  </si>
  <si>
    <t>3Z</t>
  </si>
  <si>
    <t>o1</t>
  </si>
  <si>
    <t>o2</t>
  </si>
  <si>
    <t>o3.1</t>
  </si>
  <si>
    <t>o1.1</t>
  </si>
  <si>
    <t>o1.2</t>
  </si>
  <si>
    <t>o1.3</t>
  </si>
  <si>
    <t>o1.4</t>
  </si>
  <si>
    <t>o1.6</t>
  </si>
  <si>
    <t>o1.8</t>
  </si>
  <si>
    <t>o1.9</t>
  </si>
  <si>
    <t>o2.1</t>
  </si>
  <si>
    <t>o2.3</t>
  </si>
  <si>
    <t>o2.4</t>
  </si>
  <si>
    <t>o2.5</t>
  </si>
  <si>
    <t>o2.6</t>
  </si>
  <si>
    <t>o2.7</t>
  </si>
  <si>
    <t>o2.8</t>
  </si>
  <si>
    <t>o2.9</t>
  </si>
  <si>
    <t>o2.10</t>
  </si>
  <si>
    <t>o2.11</t>
  </si>
  <si>
    <t>o1.10</t>
  </si>
  <si>
    <t>o/ow3</t>
  </si>
  <si>
    <t>Liczba obowiązkowych egzaminów</t>
  </si>
  <si>
    <t>4Zo</t>
  </si>
  <si>
    <t>o2.12</t>
  </si>
  <si>
    <t>o1.5</t>
  </si>
  <si>
    <t>o3.2</t>
  </si>
  <si>
    <t>o2.13</t>
  </si>
  <si>
    <t>o2.14</t>
  </si>
  <si>
    <t>rok I                              2015/16</t>
  </si>
  <si>
    <t>rok II                      2016/17</t>
  </si>
  <si>
    <t>rok III                         2017/18</t>
  </si>
  <si>
    <t>o1.7</t>
  </si>
  <si>
    <t>STACJONARNE STUDIA I STOPNIA, profil PRAKTYCZNY</t>
  </si>
  <si>
    <t>Wprowadzenie do socjologii</t>
  </si>
  <si>
    <t>Podstawy psychologii ogólnej i społecznej</t>
  </si>
  <si>
    <t>Podstawy pedagogiki społecznej i animacji</t>
  </si>
  <si>
    <t>Prawne aspekty pracy socjalnej i opiekuńczej</t>
  </si>
  <si>
    <t>Biomedyczne aspekty rozwoju czlowieka</t>
  </si>
  <si>
    <t>Psychologia rozwojowa z elementami psychologii klinicznej</t>
  </si>
  <si>
    <t>Wprowadzenie do pracy socjalnej</t>
  </si>
  <si>
    <t>Praca socjalna w perspektywie historycznej</t>
  </si>
  <si>
    <t>Ekonomia i zarządzanie a polityka społeczna</t>
  </si>
  <si>
    <t>Polityka społeczna w pracy socjalnej</t>
  </si>
  <si>
    <t>o1.11</t>
  </si>
  <si>
    <t>Systemy pomocy społecznej na świecie</t>
  </si>
  <si>
    <t>o.1.12</t>
  </si>
  <si>
    <t>Praca studenta z tekstem naukowym</t>
  </si>
  <si>
    <t>o1.13</t>
  </si>
  <si>
    <t>Praca socjalna w warunkach różnorodności kulturowej</t>
  </si>
  <si>
    <t>o1.14</t>
  </si>
  <si>
    <t>Podstawy edukacji na rzecz zrównoważonego rozwoju</t>
  </si>
  <si>
    <t>o1.15</t>
  </si>
  <si>
    <t>Pedagogika pracy</t>
  </si>
  <si>
    <t>o1.16</t>
  </si>
  <si>
    <t>o1.17</t>
  </si>
  <si>
    <t>Andragogiczne aspekty pracy socjalnej i edukacyjnej</t>
  </si>
  <si>
    <t>o1.18</t>
  </si>
  <si>
    <t>Etyka w pracy socjalnej</t>
  </si>
  <si>
    <t>o1.19</t>
  </si>
  <si>
    <t>2E10Zo</t>
  </si>
  <si>
    <t>2E5Zo</t>
  </si>
  <si>
    <t>Trening umiejętności interpersonalnych</t>
  </si>
  <si>
    <t>Metodyka pracy badawczej</t>
  </si>
  <si>
    <t>Praca socjalna z klientem</t>
  </si>
  <si>
    <t>Praca socjalna z grupą i środowiskiem</t>
  </si>
  <si>
    <t>Pedagogika ulicy</t>
  </si>
  <si>
    <t>Projektowanie w pracy socjalnej</t>
  </si>
  <si>
    <t>Drama w profilaktyce</t>
  </si>
  <si>
    <t>Elementy terapii rodzin</t>
  </si>
  <si>
    <t>Animacja społeczności lokalnych</t>
  </si>
  <si>
    <t>Ewaluacja pracy socjalnej</t>
  </si>
  <si>
    <t>Superwizja w pracy socjalnej</t>
  </si>
  <si>
    <t>1E6Zo</t>
  </si>
  <si>
    <t>7Zo</t>
  </si>
  <si>
    <t>Wymiary nieuspołecznienia</t>
  </si>
  <si>
    <t>Psychospołeczne uwarunkowania bezdomności</t>
  </si>
  <si>
    <t>Rynek pracy i bezrobocie</t>
  </si>
  <si>
    <t>o3.3</t>
  </si>
  <si>
    <t>Interwencja kryzysowa</t>
  </si>
  <si>
    <t>o3.4</t>
  </si>
  <si>
    <t>o3.5</t>
  </si>
  <si>
    <t>Praca z osobami uzależnionymi od alkoholu oraz ich rodzinami</t>
  </si>
  <si>
    <t>o3.6</t>
  </si>
  <si>
    <t>Praca z osobami uzależnionymi od narkotyków oraz ich rodzinami</t>
  </si>
  <si>
    <t>o3.7</t>
  </si>
  <si>
    <t>Praca z osobami niepełnosprawnymi</t>
  </si>
  <si>
    <t>o3.8</t>
  </si>
  <si>
    <t>Praca z rodzinami osób niepełnosprawnych</t>
  </si>
  <si>
    <t>o3.9</t>
  </si>
  <si>
    <t>Towarzyszenie w opiece paliatywnej</t>
  </si>
  <si>
    <t>o3.10</t>
  </si>
  <si>
    <t>5Zo</t>
  </si>
  <si>
    <t>ow4</t>
  </si>
  <si>
    <t>Rodzina z perspektywy nauk społecznych i praktyki pracy socjalnej</t>
  </si>
  <si>
    <t>Nowoczesne narzędzia w pracy socjalnej asystenta rodziny</t>
  </si>
  <si>
    <t xml:space="preserve">Asystent rodziny jako planista i koordynator służb społecznych </t>
  </si>
  <si>
    <t xml:space="preserve">Mediacje i komunikacja interpersonalna jako narzędzie asystenta rodziny </t>
  </si>
  <si>
    <t xml:space="preserve">Opieka i pielęgnacja dzieci i niemowląt </t>
  </si>
  <si>
    <t>Wybrane zagadnienia z prawa rodzinnego, ustawy o wspieraniu rodziny i pieczy zastępczej</t>
  </si>
  <si>
    <t>Wykład ogólnouczelniany</t>
  </si>
  <si>
    <t>Język obcy</t>
  </si>
  <si>
    <t>Wychowanie fizyczne</t>
  </si>
  <si>
    <t>Praktyka zawodowa</t>
  </si>
  <si>
    <t>ow4.1</t>
  </si>
  <si>
    <t>ow4.2</t>
  </si>
  <si>
    <t>ow4.3</t>
  </si>
  <si>
    <t>ow4.4</t>
  </si>
  <si>
    <t>2Z4Zo</t>
  </si>
  <si>
    <t>4Z3Zo</t>
  </si>
  <si>
    <t>W tym: punktów z praktyk</t>
  </si>
  <si>
    <t>Czas wolny jako narzędzie zmiany społecznej</t>
  </si>
  <si>
    <t xml:space="preserve">Wybrane zagadnienia gerontologii społecznej </t>
  </si>
  <si>
    <t xml:space="preserve">Zdrowie i jakość życia seniorów </t>
  </si>
  <si>
    <t xml:space="preserve">Człowiek starszy we współczesnej rodzinie </t>
  </si>
  <si>
    <t xml:space="preserve">Ekonomiczne konteksty starości </t>
  </si>
  <si>
    <t xml:space="preserve">Biografia w pracy z seniorami </t>
  </si>
  <si>
    <t xml:space="preserve">Polityka społeczna wobec problemu starości </t>
  </si>
  <si>
    <t xml:space="preserve">Instytucje wspierania seniorów </t>
  </si>
  <si>
    <t xml:space="preserve">Terapia zajęciowa w aktywizacji seniorów </t>
  </si>
  <si>
    <t xml:space="preserve">Praca socjalna jako aktywizacja seniorów i animacja </t>
  </si>
  <si>
    <t xml:space="preserve">Psychologia starzenia się i przemijania </t>
  </si>
  <si>
    <t>6Zo</t>
  </si>
  <si>
    <t>CZĘŚĆ I - MODUŁY OBOWIĄZKOWE I OGRANICZONEGO WYBORU dla wszystkich studentów</t>
  </si>
  <si>
    <t>CZŁOWIEK I JEGO MIEJSCE W SPOŁECZEŃSTWIE</t>
  </si>
  <si>
    <t>METODYKA PRACY Z JEDNOSTKĄ, GRUPĄ I SPOŁECZEŃSTWEM</t>
  </si>
  <si>
    <t>WYBRANE PROBLEMY SPOŁECZNE</t>
  </si>
  <si>
    <r>
      <t>C</t>
    </r>
    <r>
      <rPr>
        <b/>
        <sz val="8"/>
        <rFont val="Arial CE"/>
        <family val="0"/>
      </rPr>
      <t>ZĘŚĆ II - MODUŁY SPECJALNOŚCIOWE *</t>
    </r>
  </si>
  <si>
    <t>Razem godzin  (część I)</t>
  </si>
  <si>
    <t>Razem godzin  (część II.1)</t>
  </si>
  <si>
    <t>Razem punktów   (część II.1)</t>
  </si>
  <si>
    <t>Łączna liczba godzin  (część I i II.1)</t>
  </si>
  <si>
    <t>Łączna liczba punktów   (część I i II.1)</t>
  </si>
  <si>
    <t>W tym: godzin z praktyk</t>
  </si>
  <si>
    <t>ow4.5</t>
  </si>
  <si>
    <t>PRZEDMIOTY OGRANICZONEGO WYBORU</t>
  </si>
  <si>
    <t>Razem godzin  (część II.2)</t>
  </si>
  <si>
    <t>Razem punktów   (część II.2)</t>
  </si>
  <si>
    <t>Razem punktów  (część I)</t>
  </si>
  <si>
    <t>Specjalności do wyboru od III roku: Asystentura rodzin, Asystent seniora</t>
  </si>
  <si>
    <t>Praca z osobą dotkniętą przemoca i stosującą przemoc</t>
  </si>
  <si>
    <t xml:space="preserve">*  Studenci wybierają na II roku studiów specjalność: asystentura rodzin lub asystent seniora. </t>
  </si>
  <si>
    <t xml:space="preserve">Kierunek: PRACA SOCJALNA - PLAN STUDIÓW  OD ROKU AKADEMICKIEGO 2016/2017                                     </t>
  </si>
  <si>
    <t>II.2. Moduł do wyboru, specjalność: Asystent seniora</t>
  </si>
  <si>
    <t>II.1. Moduł do wyboru, specjalność: Asystentura rodzin</t>
  </si>
  <si>
    <t>Wprowadzenie do praktyk. Instytucjonalna opieka i pomoc socjalna</t>
  </si>
  <si>
    <t>o2.2</t>
  </si>
  <si>
    <t>W tym: godzin z przedmiotów ow i fakultatywnych</t>
  </si>
  <si>
    <t>W tym: punktów z przedmiotów ow i fakultatywnych</t>
  </si>
  <si>
    <r>
      <rPr>
        <b/>
        <sz val="8"/>
        <rFont val="Arial CE"/>
        <family val="0"/>
      </rPr>
      <t xml:space="preserve">Zasady przymowania na specjalność:     </t>
    </r>
    <r>
      <rPr>
        <sz val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1. każdy student może nieodpłatnie na studiach stacjonarnych i w ramach opłaty za studia niestacjonarne na kierunku Pedagogika wybrać tylko jedną specjalność                                                                                        2.w przypadku liczby kandydatów przekraczającej liczbę miejsc na danej specjalności, kryterium wyboru stanowi średnia ocen ze wszystkich zaliczeń i egzaminów, uzyskana na I semestrze studiów                              3. warunkiem utworzenia danej specjalności jest jej liczebność, odpowiadająca liczebności wskazanej w Zarządzeniu Rektora UG</t>
    </r>
  </si>
  <si>
    <t>Filozoficzne podsatwy pracy socjalnej</t>
  </si>
  <si>
    <t>Asystentura rodzin jako profesja</t>
  </si>
  <si>
    <t>Podstawy gerontologii</t>
  </si>
  <si>
    <t>NIESTACJONARNE STUDIA I STOPNIA, profil PRAKTYCZNY</t>
  </si>
  <si>
    <t>rok I                              2016/17</t>
  </si>
  <si>
    <t>rok II                      2017/18</t>
  </si>
  <si>
    <t>rok III                         2018/19</t>
  </si>
  <si>
    <t>Wykład na innym kierunku</t>
  </si>
  <si>
    <t xml:space="preserve">*  Studenci wybierają na II roku studiów specjalność: Asystentura rodzin lub Asystent seniora. </t>
  </si>
  <si>
    <t xml:space="preserve">Zasady przymowania na specjalność:   </t>
  </si>
  <si>
    <t>1. każdy student może nieodpłatnie na studiach stacjonarnych i w ramach opłaty za studia niestacjonarne na kierunku Praca socjalna wybrać tylko jedną specjalność</t>
  </si>
  <si>
    <t>2.w przypadku liczby kandydatów przekraczającej liczbę miejsc na danej specjalności, kryterium wyboru stanowi średnia ocen ze wszystkich zaliczeń i egzaminów, uzyskana na I i II roku studiów</t>
  </si>
  <si>
    <t>3. warunkiem utworzenia danej specjalności jest jej liczebność, odpowiadająca liczebności wskazanej w Zarządzeniu Rektora UG</t>
  </si>
  <si>
    <t>Filozoficzne podstawy pracy socjalnej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</si>
</sst>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7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double"/>
    </border>
    <border>
      <left style="thin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double"/>
      <top style="thin"/>
      <bottom style="double"/>
    </border>
    <border>
      <left style="thin"/>
      <right style="thin"/>
      <top/>
      <bottom style="thin"/>
    </border>
    <border>
      <left style="thin"/>
      <right style="double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thin"/>
      <bottom style="double"/>
    </border>
    <border>
      <left style="double"/>
      <right style="thin"/>
      <top style="double"/>
      <bottom style="medium"/>
    </border>
    <border>
      <left style="thin">
        <color indexed="8"/>
      </left>
      <right style="double"/>
      <top style="thin">
        <color indexed="8"/>
      </top>
      <bottom style="thin"/>
    </border>
    <border>
      <left style="double"/>
      <right style="thin"/>
      <top style="thin">
        <color indexed="8"/>
      </top>
      <bottom style="thin"/>
    </border>
    <border>
      <left style="thin"/>
      <right style="double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double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double"/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/>
      <right/>
      <top style="double"/>
      <bottom style="thin"/>
    </border>
    <border>
      <left style="double"/>
      <right style="thin"/>
      <top style="double"/>
      <bottom style="thin"/>
    </border>
    <border>
      <left/>
      <right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double"/>
      <top style="double"/>
      <bottom style="thin"/>
    </border>
    <border>
      <left style="thin"/>
      <right/>
      <top style="thin"/>
      <bottom style="double"/>
    </border>
    <border>
      <left style="double"/>
      <right/>
      <top style="double"/>
      <bottom style="double"/>
    </border>
    <border>
      <left style="thin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>
        <color indexed="8"/>
      </top>
      <bottom>
        <color indexed="63"/>
      </bottom>
    </border>
    <border>
      <left style="double"/>
      <right style="thin"/>
      <top/>
      <bottom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>
        <color indexed="8"/>
      </bottom>
    </border>
    <border>
      <left style="thin"/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>
        <color indexed="8"/>
      </left>
      <right style="double"/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0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33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/>
    </xf>
    <xf numFmtId="0" fontId="3" fillId="34" borderId="2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/>
    </xf>
    <xf numFmtId="0" fontId="3" fillId="33" borderId="3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/>
    </xf>
    <xf numFmtId="0" fontId="45" fillId="34" borderId="16" xfId="0" applyFont="1" applyFill="1" applyBorder="1" applyAlignment="1">
      <alignment horizontal="center" vertical="center"/>
    </xf>
    <xf numFmtId="0" fontId="45" fillId="34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41" xfId="0" applyFont="1" applyBorder="1" applyAlignment="1">
      <alignment vertical="center" wrapText="1"/>
    </xf>
    <xf numFmtId="0" fontId="4" fillId="0" borderId="41" xfId="51" applyFont="1" applyBorder="1" applyAlignment="1">
      <alignment vertical="center" wrapText="1"/>
      <protection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3" borderId="2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5" borderId="25" xfId="0" applyFont="1" applyFill="1" applyBorder="1" applyAlignment="1">
      <alignment vertical="center" wrapText="1"/>
    </xf>
    <xf numFmtId="0" fontId="3" fillId="35" borderId="43" xfId="0" applyFont="1" applyFill="1" applyBorder="1" applyAlignment="1">
      <alignment vertical="center" wrapText="1"/>
    </xf>
    <xf numFmtId="0" fontId="4" fillId="35" borderId="44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29" xfId="0" applyFont="1" applyFill="1" applyBorder="1" applyAlignment="1">
      <alignment vertical="center" wrapText="1"/>
    </xf>
    <xf numFmtId="0" fontId="4" fillId="35" borderId="18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27" borderId="43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4" fillId="34" borderId="4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vertical="center" wrapText="1"/>
    </xf>
    <xf numFmtId="0" fontId="46" fillId="36" borderId="10" xfId="0" applyFont="1" applyFill="1" applyBorder="1" applyAlignment="1">
      <alignment vertical="center" wrapText="1"/>
    </xf>
    <xf numFmtId="0" fontId="3" fillId="35" borderId="49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  <xf numFmtId="0" fontId="3" fillId="35" borderId="57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left" vertical="center" wrapText="1"/>
    </xf>
    <xf numFmtId="0" fontId="5" fillId="37" borderId="21" xfId="0" applyFont="1" applyFill="1" applyBorder="1" applyAlignment="1">
      <alignment horizontal="left" vertical="center" wrapText="1"/>
    </xf>
    <xf numFmtId="0" fontId="5" fillId="37" borderId="60" xfId="0" applyFont="1" applyFill="1" applyBorder="1" applyAlignment="1">
      <alignment horizontal="left" vertical="center" wrapText="1"/>
    </xf>
    <xf numFmtId="0" fontId="5" fillId="37" borderId="12" xfId="0" applyFont="1" applyFill="1" applyBorder="1" applyAlignment="1">
      <alignment horizontal="center" vertical="center" textRotation="90" wrapText="1"/>
    </xf>
    <xf numFmtId="0" fontId="5" fillId="37" borderId="18" xfId="0" applyFont="1" applyFill="1" applyBorder="1" applyAlignment="1">
      <alignment horizontal="center" vertical="center" textRotation="90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textRotation="90"/>
    </xf>
    <xf numFmtId="0" fontId="6" fillId="37" borderId="13" xfId="0" applyFont="1" applyFill="1" applyBorder="1" applyAlignment="1">
      <alignment horizontal="center" vertical="center" textRotation="90"/>
    </xf>
    <xf numFmtId="0" fontId="5" fillId="37" borderId="12" xfId="0" applyFont="1" applyFill="1" applyBorder="1" applyAlignment="1">
      <alignment horizontal="center" vertical="center" textRotation="90"/>
    </xf>
    <xf numFmtId="0" fontId="5" fillId="37" borderId="18" xfId="0" applyFont="1" applyFill="1" applyBorder="1" applyAlignment="1">
      <alignment horizontal="center" vertical="center" textRotation="90"/>
    </xf>
    <xf numFmtId="0" fontId="5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/>
    </xf>
    <xf numFmtId="0" fontId="5" fillId="37" borderId="29" xfId="0" applyFont="1" applyFill="1" applyBorder="1" applyAlignment="1">
      <alignment horizontal="center" vertical="center"/>
    </xf>
    <xf numFmtId="0" fontId="5" fillId="37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wrapText="1"/>
    </xf>
    <xf numFmtId="0" fontId="2" fillId="0" borderId="61" xfId="0" applyFont="1" applyBorder="1" applyAlignment="1">
      <alignment horizontal="left" vertical="center"/>
    </xf>
    <xf numFmtId="0" fontId="4" fillId="0" borderId="6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63" xfId="0" applyFont="1" applyBorder="1" applyAlignment="1">
      <alignment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Border="1" applyAlignment="1">
      <alignment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 vertical="center" wrapText="1"/>
    </xf>
    <xf numFmtId="0" fontId="4" fillId="0" borderId="6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21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4" fillId="0" borderId="4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3" fillId="35" borderId="58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52" xfId="0" applyFont="1" applyFill="1" applyBorder="1" applyAlignment="1">
      <alignment horizontal="center"/>
    </xf>
    <xf numFmtId="0" fontId="3" fillId="35" borderId="59" xfId="0" applyFont="1" applyFill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  <xf numFmtId="0" fontId="5" fillId="37" borderId="77" xfId="0" applyFont="1" applyFill="1" applyBorder="1" applyAlignment="1">
      <alignment horizontal="center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78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 textRotation="90"/>
    </xf>
    <xf numFmtId="0" fontId="5" fillId="37" borderId="20" xfId="0" applyFont="1" applyFill="1" applyBorder="1" applyAlignment="1">
      <alignment horizontal="center" vertical="center" textRotation="90"/>
    </xf>
    <xf numFmtId="0" fontId="5" fillId="37" borderId="79" xfId="0" applyFont="1" applyFill="1" applyBorder="1" applyAlignment="1">
      <alignment horizontal="center" vertical="center" textRotation="90"/>
    </xf>
    <xf numFmtId="0" fontId="5" fillId="37" borderId="80" xfId="0" applyFont="1" applyFill="1" applyBorder="1" applyAlignment="1">
      <alignment horizontal="center" vertical="center"/>
    </xf>
    <xf numFmtId="0" fontId="5" fillId="37" borderId="81" xfId="0" applyFont="1" applyFill="1" applyBorder="1" applyAlignment="1">
      <alignment horizontal="center" vertical="center"/>
    </xf>
    <xf numFmtId="0" fontId="5" fillId="37" borderId="77" xfId="0" applyFont="1" applyFill="1" applyBorder="1" applyAlignment="1">
      <alignment horizontal="center" vertical="center" wrapText="1"/>
    </xf>
    <xf numFmtId="0" fontId="5" fillId="37" borderId="80" xfId="0" applyFont="1" applyFill="1" applyBorder="1" applyAlignment="1">
      <alignment horizontal="center" vertical="center" wrapText="1"/>
    </xf>
    <xf numFmtId="0" fontId="5" fillId="37" borderId="81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left" vertical="center" wrapText="1"/>
    </xf>
    <xf numFmtId="0" fontId="5" fillId="37" borderId="21" xfId="0" applyFont="1" applyFill="1" applyBorder="1" applyAlignment="1">
      <alignment horizontal="left" vertical="center" wrapText="1"/>
    </xf>
    <xf numFmtId="0" fontId="5" fillId="37" borderId="60" xfId="0" applyFont="1" applyFill="1" applyBorder="1" applyAlignment="1">
      <alignment horizontal="left" vertical="center" wrapText="1"/>
    </xf>
    <xf numFmtId="0" fontId="5" fillId="37" borderId="14" xfId="0" applyFont="1" applyFill="1" applyBorder="1" applyAlignment="1">
      <alignment horizontal="center" vertical="center" textRotation="90" wrapText="1"/>
    </xf>
    <xf numFmtId="0" fontId="5" fillId="37" borderId="20" xfId="0" applyFont="1" applyFill="1" applyBorder="1" applyAlignment="1">
      <alignment horizontal="center" vertical="center" textRotation="90" wrapText="1"/>
    </xf>
    <xf numFmtId="0" fontId="5" fillId="37" borderId="79" xfId="0" applyFont="1" applyFill="1" applyBorder="1" applyAlignment="1">
      <alignment horizontal="center" vertical="center" textRotation="90" wrapText="1"/>
    </xf>
    <xf numFmtId="0" fontId="5" fillId="37" borderId="28" xfId="0" applyFont="1" applyFill="1" applyBorder="1" applyAlignment="1">
      <alignment horizontal="center" vertical="center" wrapText="1"/>
    </xf>
    <xf numFmtId="0" fontId="5" fillId="37" borderId="82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7" borderId="79" xfId="0" applyFont="1" applyFill="1" applyBorder="1" applyAlignment="1">
      <alignment horizontal="center" vertical="center" wrapText="1"/>
    </xf>
    <xf numFmtId="0" fontId="6" fillId="37" borderId="28" xfId="0" applyFont="1" applyFill="1" applyBorder="1" applyAlignment="1">
      <alignment horizontal="center" vertical="center" textRotation="90"/>
    </xf>
    <xf numFmtId="0" fontId="6" fillId="37" borderId="67" xfId="0" applyFont="1" applyFill="1" applyBorder="1" applyAlignment="1">
      <alignment horizontal="center" vertical="center" textRotation="90"/>
    </xf>
    <xf numFmtId="0" fontId="6" fillId="37" borderId="82" xfId="0" applyFont="1" applyFill="1" applyBorder="1" applyAlignment="1">
      <alignment horizontal="center" vertical="center" textRotation="90"/>
    </xf>
    <xf numFmtId="0" fontId="5" fillId="37" borderId="16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6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left" vertical="center" wrapText="1"/>
    </xf>
    <xf numFmtId="0" fontId="4" fillId="0" borderId="63" xfId="0" applyFont="1" applyBorder="1" applyAlignment="1">
      <alignment horizontal="left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84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left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86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85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5" fillId="37" borderId="49" xfId="0" applyFont="1" applyFill="1" applyBorder="1" applyAlignment="1">
      <alignment horizontal="center" vertical="center" wrapText="1"/>
    </xf>
    <xf numFmtId="0" fontId="5" fillId="37" borderId="45" xfId="0" applyFont="1" applyFill="1" applyBorder="1" applyAlignment="1">
      <alignment horizontal="center" vertical="center" wrapText="1"/>
    </xf>
    <xf numFmtId="0" fontId="5" fillId="37" borderId="52" xfId="0" applyFont="1" applyFill="1" applyBorder="1" applyAlignment="1">
      <alignment horizontal="center" vertical="center" wrapText="1"/>
    </xf>
    <xf numFmtId="0" fontId="5" fillId="37" borderId="5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5" fillId="37" borderId="8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2" fillId="0" borderId="61" xfId="0" applyFont="1" applyBorder="1" applyAlignment="1">
      <alignment horizontal="left" vertical="center"/>
    </xf>
    <xf numFmtId="0" fontId="5" fillId="37" borderId="88" xfId="0" applyFont="1" applyFill="1" applyBorder="1" applyAlignment="1">
      <alignment horizontal="center" vertical="center" textRotation="90"/>
    </xf>
    <xf numFmtId="0" fontId="5" fillId="37" borderId="49" xfId="0" applyFont="1" applyFill="1" applyBorder="1" applyAlignment="1">
      <alignment horizontal="center" vertical="center"/>
    </xf>
    <xf numFmtId="0" fontId="5" fillId="37" borderId="45" xfId="0" applyFont="1" applyFill="1" applyBorder="1" applyAlignment="1">
      <alignment horizontal="center" vertical="center"/>
    </xf>
    <xf numFmtId="0" fontId="5" fillId="37" borderId="52" xfId="0" applyFont="1" applyFill="1" applyBorder="1" applyAlignment="1">
      <alignment horizontal="center" vertical="center"/>
    </xf>
    <xf numFmtId="0" fontId="5" fillId="37" borderId="88" xfId="0" applyFont="1" applyFill="1" applyBorder="1" applyAlignment="1">
      <alignment horizontal="center" vertical="center" textRotation="90" wrapText="1"/>
    </xf>
    <xf numFmtId="0" fontId="6" fillId="37" borderId="89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left" vertical="center" wrapText="1"/>
    </xf>
    <xf numFmtId="0" fontId="4" fillId="0" borderId="86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6"/>
  <sheetViews>
    <sheetView view="pageBreakPreview" zoomScale="90" zoomScaleSheetLayoutView="90" zoomScalePageLayoutView="0" workbookViewId="0" topLeftCell="A1">
      <selection activeCell="A1" sqref="A1:Y129"/>
    </sheetView>
  </sheetViews>
  <sheetFormatPr defaultColWidth="9.00390625" defaultRowHeight="12.75"/>
  <cols>
    <col min="1" max="1" width="45.00390625" style="3" customWidth="1"/>
    <col min="2" max="2" width="5.875" style="43" customWidth="1"/>
    <col min="3" max="3" width="6.875" style="43" customWidth="1"/>
    <col min="4" max="4" width="5.75390625" style="43" customWidth="1"/>
    <col min="5" max="5" width="5.375" style="43" customWidth="1"/>
    <col min="6" max="6" width="6.00390625" style="43" customWidth="1"/>
    <col min="7" max="13" width="3.75390625" style="2" customWidth="1"/>
    <col min="14" max="25" width="4.25390625" style="14" customWidth="1"/>
    <col min="26" max="29" width="9.125" style="18" customWidth="1"/>
    <col min="30" max="16384" width="9.125" style="43" customWidth="1"/>
  </cols>
  <sheetData>
    <row r="1" spans="1:25" ht="12">
      <c r="A1" s="237" t="s">
        <v>172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</row>
    <row r="2" spans="1:25" ht="12" customHeight="1">
      <c r="A2" s="44" t="s">
        <v>63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</row>
    <row r="3" spans="1:25" ht="12" customHeight="1">
      <c r="A3" s="238" t="s">
        <v>169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</row>
    <row r="4" spans="1:25" ht="1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5" spans="1:25" ht="13.5" customHeight="1">
      <c r="A5" s="235" t="s">
        <v>153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4"/>
    </row>
    <row r="6" spans="1:25" ht="5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spans="1:29" s="2" customFormat="1" ht="13.5" customHeight="1">
      <c r="A7" s="239" t="s">
        <v>24</v>
      </c>
      <c r="B7" s="239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0"/>
      <c r="AA7" s="20"/>
      <c r="AB7" s="20"/>
      <c r="AC7" s="20"/>
    </row>
    <row r="8" spans="1:29" s="1" customFormat="1" ht="24" customHeight="1">
      <c r="A8" s="215" t="s">
        <v>25</v>
      </c>
      <c r="B8" s="218" t="s">
        <v>23</v>
      </c>
      <c r="C8" s="220" t="s">
        <v>0</v>
      </c>
      <c r="D8" s="221"/>
      <c r="E8" s="222" t="s">
        <v>18</v>
      </c>
      <c r="F8" s="224" t="s">
        <v>1</v>
      </c>
      <c r="G8" s="226" t="s">
        <v>2</v>
      </c>
      <c r="H8" s="227"/>
      <c r="I8" s="227"/>
      <c r="J8" s="227"/>
      <c r="K8" s="227"/>
      <c r="L8" s="227"/>
      <c r="M8" s="228"/>
      <c r="N8" s="220" t="s">
        <v>59</v>
      </c>
      <c r="O8" s="229"/>
      <c r="P8" s="229"/>
      <c r="Q8" s="221"/>
      <c r="R8" s="220" t="s">
        <v>60</v>
      </c>
      <c r="S8" s="229"/>
      <c r="T8" s="229"/>
      <c r="U8" s="221"/>
      <c r="V8" s="220" t="s">
        <v>61</v>
      </c>
      <c r="W8" s="229"/>
      <c r="X8" s="229"/>
      <c r="Y8" s="229"/>
      <c r="Z8" s="21"/>
      <c r="AA8" s="21"/>
      <c r="AB8" s="21"/>
      <c r="AC8" s="21"/>
    </row>
    <row r="9" spans="1:29" s="1" customFormat="1" ht="12" customHeight="1">
      <c r="A9" s="216"/>
      <c r="B9" s="218"/>
      <c r="C9" s="220" t="s">
        <v>11</v>
      </c>
      <c r="D9" s="221" t="s">
        <v>10</v>
      </c>
      <c r="E9" s="222"/>
      <c r="F9" s="224"/>
      <c r="G9" s="226" t="s">
        <v>3</v>
      </c>
      <c r="H9" s="227" t="s">
        <v>4</v>
      </c>
      <c r="I9" s="227" t="s">
        <v>5</v>
      </c>
      <c r="J9" s="227"/>
      <c r="K9" s="227" t="s">
        <v>7</v>
      </c>
      <c r="L9" s="227" t="s">
        <v>8</v>
      </c>
      <c r="M9" s="228" t="s">
        <v>9</v>
      </c>
      <c r="N9" s="226" t="s">
        <v>12</v>
      </c>
      <c r="O9" s="227"/>
      <c r="P9" s="227" t="s">
        <v>13</v>
      </c>
      <c r="Q9" s="228"/>
      <c r="R9" s="226" t="s">
        <v>14</v>
      </c>
      <c r="S9" s="227"/>
      <c r="T9" s="227" t="s">
        <v>15</v>
      </c>
      <c r="U9" s="228"/>
      <c r="V9" s="226" t="s">
        <v>16</v>
      </c>
      <c r="W9" s="227"/>
      <c r="X9" s="227" t="s">
        <v>17</v>
      </c>
      <c r="Y9" s="227"/>
      <c r="Z9" s="21"/>
      <c r="AA9" s="21"/>
      <c r="AB9" s="21"/>
      <c r="AC9" s="21"/>
    </row>
    <row r="10" spans="1:29" s="1" customFormat="1" ht="12" customHeight="1" thickBot="1">
      <c r="A10" s="217"/>
      <c r="B10" s="219"/>
      <c r="C10" s="230"/>
      <c r="D10" s="231"/>
      <c r="E10" s="223"/>
      <c r="F10" s="225"/>
      <c r="G10" s="232"/>
      <c r="H10" s="233"/>
      <c r="I10" s="233" t="s">
        <v>6</v>
      </c>
      <c r="J10" s="233" t="s">
        <v>3</v>
      </c>
      <c r="K10" s="233"/>
      <c r="L10" s="233"/>
      <c r="M10" s="234"/>
      <c r="N10" s="232" t="s">
        <v>19</v>
      </c>
      <c r="O10" s="233" t="s">
        <v>5</v>
      </c>
      <c r="P10" s="233" t="s">
        <v>19</v>
      </c>
      <c r="Q10" s="234" t="s">
        <v>5</v>
      </c>
      <c r="R10" s="232" t="s">
        <v>19</v>
      </c>
      <c r="S10" s="233" t="s">
        <v>5</v>
      </c>
      <c r="T10" s="233" t="s">
        <v>19</v>
      </c>
      <c r="U10" s="234" t="s">
        <v>5</v>
      </c>
      <c r="V10" s="232" t="s">
        <v>19</v>
      </c>
      <c r="W10" s="233" t="s">
        <v>5</v>
      </c>
      <c r="X10" s="233" t="s">
        <v>19</v>
      </c>
      <c r="Y10" s="233" t="s">
        <v>5</v>
      </c>
      <c r="Z10" s="21"/>
      <c r="AA10" s="21"/>
      <c r="AB10" s="21"/>
      <c r="AC10" s="21"/>
    </row>
    <row r="11" spans="1:25" ht="16.5" customHeight="1" thickBot="1" thickTop="1">
      <c r="A11" s="108" t="s">
        <v>154</v>
      </c>
      <c r="B11" s="74" t="s">
        <v>30</v>
      </c>
      <c r="C11" s="137"/>
      <c r="D11" s="76"/>
      <c r="E11" s="77"/>
      <c r="F11" s="74"/>
      <c r="G11" s="77"/>
      <c r="H11" s="78"/>
      <c r="I11" s="78"/>
      <c r="J11" s="78"/>
      <c r="K11" s="79"/>
      <c r="L11" s="78"/>
      <c r="M11" s="74"/>
      <c r="N11" s="77"/>
      <c r="O11" s="78"/>
      <c r="P11" s="78"/>
      <c r="Q11" s="74"/>
      <c r="R11" s="77"/>
      <c r="S11" s="78"/>
      <c r="T11" s="78"/>
      <c r="U11" s="74"/>
      <c r="V11" s="77"/>
      <c r="W11" s="79"/>
      <c r="X11" s="79"/>
      <c r="Y11" s="79"/>
    </row>
    <row r="12" spans="1:25" ht="12" customHeight="1">
      <c r="A12" s="159" t="s">
        <v>180</v>
      </c>
      <c r="B12" s="48" t="s">
        <v>33</v>
      </c>
      <c r="C12" s="41" t="s">
        <v>26</v>
      </c>
      <c r="D12" s="48"/>
      <c r="E12" s="41">
        <v>20</v>
      </c>
      <c r="F12" s="48">
        <v>3</v>
      </c>
      <c r="G12" s="41">
        <v>20</v>
      </c>
      <c r="H12" s="86"/>
      <c r="I12" s="86"/>
      <c r="J12" s="86"/>
      <c r="K12" s="40"/>
      <c r="L12" s="86"/>
      <c r="M12" s="48"/>
      <c r="N12" s="41">
        <v>20</v>
      </c>
      <c r="O12" s="86"/>
      <c r="P12" s="52"/>
      <c r="Q12" s="53"/>
      <c r="R12" s="51"/>
      <c r="S12" s="52"/>
      <c r="T12" s="52"/>
      <c r="U12" s="53"/>
      <c r="V12" s="51"/>
      <c r="W12" s="34"/>
      <c r="X12" s="34"/>
      <c r="Y12" s="34"/>
    </row>
    <row r="13" spans="1:25" ht="12" customHeight="1">
      <c r="A13" s="159" t="s">
        <v>64</v>
      </c>
      <c r="B13" s="48" t="s">
        <v>34</v>
      </c>
      <c r="C13" s="41" t="s">
        <v>20</v>
      </c>
      <c r="D13" s="48"/>
      <c r="E13" s="41">
        <v>20</v>
      </c>
      <c r="F13" s="48">
        <v>3</v>
      </c>
      <c r="G13" s="41">
        <v>20</v>
      </c>
      <c r="H13" s="86"/>
      <c r="I13" s="86"/>
      <c r="J13" s="86"/>
      <c r="K13" s="40"/>
      <c r="L13" s="86"/>
      <c r="M13" s="48"/>
      <c r="N13" s="41">
        <v>20</v>
      </c>
      <c r="O13" s="86"/>
      <c r="P13" s="52"/>
      <c r="Q13" s="53"/>
      <c r="R13" s="51"/>
      <c r="S13" s="52"/>
      <c r="T13" s="52"/>
      <c r="U13" s="53"/>
      <c r="V13" s="51"/>
      <c r="W13" s="34"/>
      <c r="X13" s="34"/>
      <c r="Y13" s="34"/>
    </row>
    <row r="14" spans="1:25" ht="12" customHeight="1">
      <c r="A14" s="159" t="s">
        <v>68</v>
      </c>
      <c r="B14" s="48" t="s">
        <v>35</v>
      </c>
      <c r="C14" s="41" t="s">
        <v>26</v>
      </c>
      <c r="D14" s="48"/>
      <c r="E14" s="41">
        <v>20</v>
      </c>
      <c r="F14" s="48">
        <v>2</v>
      </c>
      <c r="G14" s="41">
        <v>20</v>
      </c>
      <c r="H14" s="86"/>
      <c r="I14" s="86"/>
      <c r="J14" s="86"/>
      <c r="K14" s="40"/>
      <c r="L14" s="86"/>
      <c r="M14" s="48"/>
      <c r="N14" s="41">
        <v>20</v>
      </c>
      <c r="O14" s="86"/>
      <c r="P14" s="52"/>
      <c r="Q14" s="53"/>
      <c r="R14" s="51"/>
      <c r="S14" s="52"/>
      <c r="T14" s="52"/>
      <c r="U14" s="53"/>
      <c r="V14" s="51"/>
      <c r="W14" s="34"/>
      <c r="X14" s="34"/>
      <c r="Y14" s="34"/>
    </row>
    <row r="15" spans="1:25" ht="12" customHeight="1">
      <c r="A15" s="159" t="s">
        <v>65</v>
      </c>
      <c r="B15" s="48" t="s">
        <v>36</v>
      </c>
      <c r="C15" s="41" t="s">
        <v>26</v>
      </c>
      <c r="D15" s="48"/>
      <c r="E15" s="41">
        <v>20</v>
      </c>
      <c r="F15" s="48">
        <v>3</v>
      </c>
      <c r="G15" s="41">
        <v>20</v>
      </c>
      <c r="H15" s="86"/>
      <c r="I15" s="86"/>
      <c r="J15" s="86"/>
      <c r="K15" s="40"/>
      <c r="L15" s="86"/>
      <c r="M15" s="48"/>
      <c r="N15" s="41">
        <v>20</v>
      </c>
      <c r="O15" s="86"/>
      <c r="P15" s="52"/>
      <c r="Q15" s="53"/>
      <c r="R15" s="51"/>
      <c r="S15" s="52"/>
      <c r="T15" s="52"/>
      <c r="U15" s="53"/>
      <c r="V15" s="51"/>
      <c r="W15" s="34"/>
      <c r="X15" s="34"/>
      <c r="Y15" s="34"/>
    </row>
    <row r="16" spans="1:25" ht="12" customHeight="1">
      <c r="A16" s="159" t="s">
        <v>66</v>
      </c>
      <c r="B16" s="48" t="s">
        <v>55</v>
      </c>
      <c r="C16" s="41" t="s">
        <v>20</v>
      </c>
      <c r="D16" s="48"/>
      <c r="E16" s="41">
        <v>20</v>
      </c>
      <c r="F16" s="48">
        <v>3</v>
      </c>
      <c r="G16" s="41">
        <v>20</v>
      </c>
      <c r="H16" s="86"/>
      <c r="I16" s="86"/>
      <c r="J16" s="86"/>
      <c r="K16" s="40"/>
      <c r="L16" s="86"/>
      <c r="M16" s="48"/>
      <c r="N16" s="41">
        <v>20</v>
      </c>
      <c r="O16" s="86"/>
      <c r="P16" s="52"/>
      <c r="Q16" s="53"/>
      <c r="R16" s="51"/>
      <c r="S16" s="52"/>
      <c r="T16" s="52"/>
      <c r="U16" s="53"/>
      <c r="V16" s="51"/>
      <c r="W16" s="34"/>
      <c r="X16" s="34"/>
      <c r="Y16" s="34"/>
    </row>
    <row r="17" spans="1:25" ht="12" customHeight="1">
      <c r="A17" s="159" t="s">
        <v>67</v>
      </c>
      <c r="B17" s="48" t="s">
        <v>37</v>
      </c>
      <c r="C17" s="41" t="s">
        <v>26</v>
      </c>
      <c r="D17" s="48"/>
      <c r="E17" s="41">
        <v>40</v>
      </c>
      <c r="F17" s="48">
        <v>4</v>
      </c>
      <c r="G17" s="41"/>
      <c r="H17" s="86">
        <v>20</v>
      </c>
      <c r="I17" s="86">
        <v>20</v>
      </c>
      <c r="J17" s="86"/>
      <c r="K17" s="40"/>
      <c r="L17" s="86"/>
      <c r="M17" s="48"/>
      <c r="N17" s="41">
        <v>20</v>
      </c>
      <c r="O17" s="86">
        <v>20</v>
      </c>
      <c r="P17" s="52"/>
      <c r="Q17" s="53"/>
      <c r="R17" s="51"/>
      <c r="S17" s="52"/>
      <c r="T17" s="52"/>
      <c r="U17" s="53"/>
      <c r="V17" s="51"/>
      <c r="W17" s="34"/>
      <c r="X17" s="34"/>
      <c r="Y17" s="34"/>
    </row>
    <row r="18" spans="1:25" ht="12" customHeight="1">
      <c r="A18" s="159" t="s">
        <v>70</v>
      </c>
      <c r="B18" s="25" t="s">
        <v>62</v>
      </c>
      <c r="C18" s="72" t="s">
        <v>26</v>
      </c>
      <c r="D18" s="70"/>
      <c r="E18" s="72">
        <v>20</v>
      </c>
      <c r="F18" s="70">
        <v>2</v>
      </c>
      <c r="G18" s="72">
        <v>20</v>
      </c>
      <c r="H18" s="87"/>
      <c r="I18" s="87"/>
      <c r="J18" s="87"/>
      <c r="K18" s="88"/>
      <c r="L18" s="87"/>
      <c r="M18" s="70"/>
      <c r="N18" s="72">
        <v>20</v>
      </c>
      <c r="O18" s="87"/>
      <c r="P18" s="87"/>
      <c r="Q18" s="71"/>
      <c r="R18" s="73"/>
      <c r="S18" s="52"/>
      <c r="T18" s="52"/>
      <c r="U18" s="53"/>
      <c r="V18" s="51"/>
      <c r="W18" s="34"/>
      <c r="X18" s="34"/>
      <c r="Y18" s="34"/>
    </row>
    <row r="19" spans="1:25" ht="12" customHeight="1">
      <c r="A19" s="159" t="s">
        <v>69</v>
      </c>
      <c r="B19" s="70" t="s">
        <v>38</v>
      </c>
      <c r="C19" s="190"/>
      <c r="D19" s="42" t="s">
        <v>26</v>
      </c>
      <c r="E19" s="114">
        <v>20</v>
      </c>
      <c r="F19" s="42">
        <v>2</v>
      </c>
      <c r="G19" s="114">
        <v>20</v>
      </c>
      <c r="H19" s="117"/>
      <c r="I19" s="117"/>
      <c r="J19" s="117"/>
      <c r="K19" s="93"/>
      <c r="L19" s="117"/>
      <c r="M19" s="42"/>
      <c r="N19" s="114"/>
      <c r="O19" s="117"/>
      <c r="P19" s="117">
        <v>20</v>
      </c>
      <c r="Q19" s="81"/>
      <c r="R19" s="82"/>
      <c r="S19" s="52"/>
      <c r="T19" s="52"/>
      <c r="U19" s="53"/>
      <c r="V19" s="51"/>
      <c r="W19" s="34"/>
      <c r="X19" s="34"/>
      <c r="Y19" s="34"/>
    </row>
    <row r="20" spans="1:25" ht="12" customHeight="1">
      <c r="A20" s="159" t="s">
        <v>71</v>
      </c>
      <c r="B20" s="47" t="s">
        <v>39</v>
      </c>
      <c r="C20" s="15"/>
      <c r="D20" s="25" t="s">
        <v>20</v>
      </c>
      <c r="E20" s="89">
        <v>20</v>
      </c>
      <c r="F20" s="90">
        <v>4</v>
      </c>
      <c r="G20" s="91">
        <v>20</v>
      </c>
      <c r="H20" s="92"/>
      <c r="I20" s="93"/>
      <c r="J20" s="93"/>
      <c r="K20" s="93"/>
      <c r="L20" s="93"/>
      <c r="M20" s="90"/>
      <c r="N20" s="91"/>
      <c r="O20" s="93"/>
      <c r="P20" s="93">
        <v>20</v>
      </c>
      <c r="Q20" s="90"/>
      <c r="R20" s="89"/>
      <c r="S20" s="26"/>
      <c r="T20" s="26"/>
      <c r="U20" s="81"/>
      <c r="V20" s="82"/>
      <c r="W20" s="83"/>
      <c r="X20" s="83"/>
      <c r="Y20" s="83"/>
    </row>
    <row r="21" spans="1:25" ht="12" customHeight="1">
      <c r="A21" s="159" t="s">
        <v>72</v>
      </c>
      <c r="B21" s="47" t="s">
        <v>50</v>
      </c>
      <c r="C21" s="23"/>
      <c r="D21" s="47" t="s">
        <v>26</v>
      </c>
      <c r="E21" s="94">
        <v>20</v>
      </c>
      <c r="F21" s="246">
        <v>4</v>
      </c>
      <c r="G21" s="95">
        <v>20</v>
      </c>
      <c r="H21" s="96"/>
      <c r="I21" s="244"/>
      <c r="J21" s="244"/>
      <c r="K21" s="244"/>
      <c r="L21" s="244"/>
      <c r="M21" s="246"/>
      <c r="N21" s="95"/>
      <c r="O21" s="244"/>
      <c r="P21" s="244">
        <v>20</v>
      </c>
      <c r="Q21" s="246"/>
      <c r="R21" s="94"/>
      <c r="S21" s="64"/>
      <c r="T21" s="64"/>
      <c r="U21" s="130"/>
      <c r="V21" s="131"/>
      <c r="W21" s="83"/>
      <c r="X21" s="83"/>
      <c r="Y21" s="83"/>
    </row>
    <row r="22" spans="1:25" ht="12" customHeight="1">
      <c r="A22" s="159" t="s">
        <v>73</v>
      </c>
      <c r="B22" s="47" t="s">
        <v>74</v>
      </c>
      <c r="C22" s="23"/>
      <c r="D22" s="47" t="s">
        <v>26</v>
      </c>
      <c r="E22" s="94">
        <v>20</v>
      </c>
      <c r="F22" s="246">
        <v>4</v>
      </c>
      <c r="G22" s="95">
        <v>20</v>
      </c>
      <c r="H22" s="96"/>
      <c r="I22" s="244"/>
      <c r="J22" s="244"/>
      <c r="K22" s="244"/>
      <c r="L22" s="244"/>
      <c r="M22" s="246"/>
      <c r="N22" s="95"/>
      <c r="O22" s="244"/>
      <c r="P22" s="244">
        <v>20</v>
      </c>
      <c r="Q22" s="246"/>
      <c r="R22" s="94"/>
      <c r="S22" s="64"/>
      <c r="T22" s="64"/>
      <c r="U22" s="130"/>
      <c r="V22" s="131"/>
      <c r="W22" s="83"/>
      <c r="X22" s="83"/>
      <c r="Y22" s="83"/>
    </row>
    <row r="23" spans="1:25" ht="12" customHeight="1">
      <c r="A23" s="159" t="s">
        <v>75</v>
      </c>
      <c r="B23" s="47" t="s">
        <v>76</v>
      </c>
      <c r="C23" s="23"/>
      <c r="D23" s="47" t="s">
        <v>20</v>
      </c>
      <c r="E23" s="94">
        <v>20</v>
      </c>
      <c r="F23" s="246">
        <v>4</v>
      </c>
      <c r="G23" s="95">
        <v>20</v>
      </c>
      <c r="H23" s="96"/>
      <c r="I23" s="244"/>
      <c r="J23" s="244"/>
      <c r="K23" s="244"/>
      <c r="L23" s="244"/>
      <c r="M23" s="246"/>
      <c r="N23" s="95"/>
      <c r="O23" s="244"/>
      <c r="P23" s="244">
        <v>20</v>
      </c>
      <c r="Q23" s="246"/>
      <c r="R23" s="94"/>
      <c r="S23" s="64"/>
      <c r="T23" s="64"/>
      <c r="U23" s="130"/>
      <c r="V23" s="131"/>
      <c r="W23" s="83"/>
      <c r="X23" s="83"/>
      <c r="Y23" s="83"/>
    </row>
    <row r="24" spans="1:25" ht="12" customHeight="1">
      <c r="A24" s="159" t="s">
        <v>79</v>
      </c>
      <c r="B24" s="47" t="s">
        <v>78</v>
      </c>
      <c r="C24" s="23"/>
      <c r="D24" s="47" t="s">
        <v>26</v>
      </c>
      <c r="E24" s="94">
        <v>20</v>
      </c>
      <c r="F24" s="246">
        <v>2</v>
      </c>
      <c r="G24" s="95">
        <v>20</v>
      </c>
      <c r="H24" s="133"/>
      <c r="I24" s="134"/>
      <c r="J24" s="134"/>
      <c r="K24" s="134"/>
      <c r="L24" s="134"/>
      <c r="M24" s="135"/>
      <c r="N24" s="132"/>
      <c r="O24" s="134"/>
      <c r="P24" s="244">
        <v>20</v>
      </c>
      <c r="Q24" s="135"/>
      <c r="R24" s="94"/>
      <c r="S24" s="64"/>
      <c r="T24" s="64"/>
      <c r="U24" s="130"/>
      <c r="V24" s="131"/>
      <c r="W24" s="83"/>
      <c r="X24" s="83"/>
      <c r="Y24" s="83"/>
    </row>
    <row r="25" spans="1:25" ht="12" customHeight="1">
      <c r="A25" s="159" t="s">
        <v>77</v>
      </c>
      <c r="B25" s="47" t="s">
        <v>80</v>
      </c>
      <c r="C25" s="23"/>
      <c r="D25" s="47" t="s">
        <v>26</v>
      </c>
      <c r="E25" s="94">
        <v>15</v>
      </c>
      <c r="F25" s="246">
        <v>4</v>
      </c>
      <c r="G25" s="95"/>
      <c r="H25" s="96"/>
      <c r="I25" s="244">
        <v>15</v>
      </c>
      <c r="J25" s="244"/>
      <c r="K25" s="244"/>
      <c r="L25" s="244"/>
      <c r="M25" s="246"/>
      <c r="N25" s="95"/>
      <c r="O25" s="244"/>
      <c r="P25" s="244"/>
      <c r="Q25" s="246">
        <v>15</v>
      </c>
      <c r="R25" s="94"/>
      <c r="S25" s="64"/>
      <c r="T25" s="64"/>
      <c r="U25" s="130"/>
      <c r="V25" s="131"/>
      <c r="W25" s="83"/>
      <c r="X25" s="83"/>
      <c r="Y25" s="83"/>
    </row>
    <row r="26" spans="1:25" ht="12" customHeight="1">
      <c r="A26" s="159" t="s">
        <v>81</v>
      </c>
      <c r="B26" s="47" t="s">
        <v>82</v>
      </c>
      <c r="C26" s="23" t="s">
        <v>26</v>
      </c>
      <c r="D26" s="47"/>
      <c r="E26" s="94">
        <v>20</v>
      </c>
      <c r="F26" s="246">
        <v>3</v>
      </c>
      <c r="G26" s="95">
        <v>20</v>
      </c>
      <c r="H26" s="96"/>
      <c r="I26" s="244"/>
      <c r="J26" s="244"/>
      <c r="K26" s="244"/>
      <c r="L26" s="244"/>
      <c r="M26" s="246"/>
      <c r="N26" s="95"/>
      <c r="O26" s="244"/>
      <c r="P26" s="244"/>
      <c r="Q26" s="246"/>
      <c r="R26" s="94">
        <v>20</v>
      </c>
      <c r="S26" s="64"/>
      <c r="T26" s="64"/>
      <c r="U26" s="130"/>
      <c r="V26" s="131"/>
      <c r="W26" s="83"/>
      <c r="X26" s="83"/>
      <c r="Y26" s="83"/>
    </row>
    <row r="27" spans="1:25" ht="12" customHeight="1">
      <c r="A27" s="159" t="s">
        <v>83</v>
      </c>
      <c r="B27" s="47" t="s">
        <v>84</v>
      </c>
      <c r="C27" s="23" t="s">
        <v>26</v>
      </c>
      <c r="D27" s="47"/>
      <c r="E27" s="94">
        <v>20</v>
      </c>
      <c r="F27" s="246">
        <v>3</v>
      </c>
      <c r="G27" s="95">
        <v>20</v>
      </c>
      <c r="H27" s="96"/>
      <c r="I27" s="244"/>
      <c r="J27" s="244"/>
      <c r="K27" s="244"/>
      <c r="L27" s="244"/>
      <c r="M27" s="246"/>
      <c r="N27" s="95"/>
      <c r="O27" s="244"/>
      <c r="P27" s="244"/>
      <c r="Q27" s="246"/>
      <c r="R27" s="94">
        <v>20</v>
      </c>
      <c r="S27" s="64"/>
      <c r="T27" s="64"/>
      <c r="U27" s="130"/>
      <c r="V27" s="131"/>
      <c r="W27" s="83"/>
      <c r="X27" s="83"/>
      <c r="Y27" s="83"/>
    </row>
    <row r="28" spans="1:25" ht="12" customHeight="1">
      <c r="A28" s="280" t="s">
        <v>182</v>
      </c>
      <c r="B28" s="47" t="s">
        <v>85</v>
      </c>
      <c r="C28" s="23" t="s">
        <v>26</v>
      </c>
      <c r="D28" s="47"/>
      <c r="E28" s="94">
        <v>20</v>
      </c>
      <c r="F28" s="246">
        <v>3</v>
      </c>
      <c r="G28" s="95">
        <v>20</v>
      </c>
      <c r="H28" s="96"/>
      <c r="I28" s="244"/>
      <c r="J28" s="244"/>
      <c r="K28" s="244"/>
      <c r="L28" s="244"/>
      <c r="M28" s="246"/>
      <c r="N28" s="95"/>
      <c r="O28" s="244"/>
      <c r="P28" s="244"/>
      <c r="Q28" s="246"/>
      <c r="R28" s="94">
        <v>20</v>
      </c>
      <c r="S28" s="64"/>
      <c r="T28" s="64"/>
      <c r="U28" s="130"/>
      <c r="V28" s="131"/>
      <c r="W28" s="83"/>
      <c r="X28" s="83"/>
      <c r="Y28" s="83"/>
    </row>
    <row r="29" spans="1:25" ht="12" customHeight="1">
      <c r="A29" s="159" t="s">
        <v>86</v>
      </c>
      <c r="B29" s="47" t="s">
        <v>87</v>
      </c>
      <c r="C29" s="23" t="s">
        <v>26</v>
      </c>
      <c r="D29" s="47"/>
      <c r="E29" s="94">
        <v>20</v>
      </c>
      <c r="F29" s="246">
        <v>3</v>
      </c>
      <c r="G29" s="95">
        <v>20</v>
      </c>
      <c r="H29" s="96"/>
      <c r="I29" s="244"/>
      <c r="J29" s="244"/>
      <c r="K29" s="244"/>
      <c r="L29" s="244"/>
      <c r="M29" s="246"/>
      <c r="N29" s="95"/>
      <c r="O29" s="244"/>
      <c r="P29" s="244"/>
      <c r="Q29" s="246"/>
      <c r="R29" s="94">
        <v>20</v>
      </c>
      <c r="S29" s="64"/>
      <c r="T29" s="64"/>
      <c r="U29" s="45"/>
      <c r="V29" s="136"/>
      <c r="W29" s="83"/>
      <c r="X29" s="83"/>
      <c r="Y29" s="83"/>
    </row>
    <row r="30" spans="1:25" ht="12" customHeight="1" thickBot="1">
      <c r="A30" s="192" t="s">
        <v>88</v>
      </c>
      <c r="B30" s="47" t="s">
        <v>89</v>
      </c>
      <c r="C30" s="23" t="s">
        <v>26</v>
      </c>
      <c r="D30" s="47"/>
      <c r="E30" s="94">
        <v>20</v>
      </c>
      <c r="F30" s="246">
        <v>3</v>
      </c>
      <c r="G30" s="95">
        <v>20</v>
      </c>
      <c r="H30" s="96"/>
      <c r="I30" s="244"/>
      <c r="J30" s="244"/>
      <c r="K30" s="244"/>
      <c r="L30" s="244"/>
      <c r="M30" s="246"/>
      <c r="N30" s="95"/>
      <c r="O30" s="244"/>
      <c r="P30" s="244"/>
      <c r="Q30" s="246"/>
      <c r="R30" s="94">
        <v>20</v>
      </c>
      <c r="S30" s="64"/>
      <c r="T30" s="64"/>
      <c r="U30" s="45"/>
      <c r="V30" s="136"/>
      <c r="W30" s="138"/>
      <c r="X30" s="138"/>
      <c r="Y30" s="138"/>
    </row>
    <row r="31" spans="1:25" ht="13.5" customHeight="1" thickBot="1" thickTop="1">
      <c r="A31" s="168"/>
      <c r="B31" s="36"/>
      <c r="C31" s="84" t="s">
        <v>90</v>
      </c>
      <c r="D31" s="39" t="s">
        <v>91</v>
      </c>
      <c r="E31" s="35">
        <f>SUM(E12:E30)</f>
        <v>395</v>
      </c>
      <c r="F31" s="36">
        <f>SUM(F12:F30)</f>
        <v>59</v>
      </c>
      <c r="G31" s="35">
        <f>SUM(G12:G30)</f>
        <v>340</v>
      </c>
      <c r="H31" s="37">
        <f>SUM(H12:H30)</f>
        <v>20</v>
      </c>
      <c r="I31" s="37">
        <f aca="true" t="shared" si="0" ref="I31:Y31">SUM(I12:I30)</f>
        <v>35</v>
      </c>
      <c r="J31" s="37">
        <f t="shared" si="0"/>
        <v>0</v>
      </c>
      <c r="K31" s="97">
        <f t="shared" si="0"/>
        <v>0</v>
      </c>
      <c r="L31" s="37">
        <f t="shared" si="0"/>
        <v>0</v>
      </c>
      <c r="M31" s="36">
        <f t="shared" si="0"/>
        <v>0</v>
      </c>
      <c r="N31" s="35">
        <f>SUM(N12:N30)</f>
        <v>140</v>
      </c>
      <c r="O31" s="37">
        <f t="shared" si="0"/>
        <v>20</v>
      </c>
      <c r="P31" s="37">
        <f>SUM(P12:P30)</f>
        <v>120</v>
      </c>
      <c r="Q31" s="36">
        <f t="shared" si="0"/>
        <v>15</v>
      </c>
      <c r="R31" s="35">
        <f>SUM(R12:R30)</f>
        <v>100</v>
      </c>
      <c r="S31" s="37">
        <f t="shared" si="0"/>
        <v>0</v>
      </c>
      <c r="T31" s="37">
        <f t="shared" si="0"/>
        <v>0</v>
      </c>
      <c r="U31" s="36">
        <f t="shared" si="0"/>
        <v>0</v>
      </c>
      <c r="V31" s="35">
        <f t="shared" si="0"/>
        <v>0</v>
      </c>
      <c r="W31" s="38">
        <f t="shared" si="0"/>
        <v>0</v>
      </c>
      <c r="X31" s="38">
        <f t="shared" si="0"/>
        <v>0</v>
      </c>
      <c r="Y31" s="38">
        <f t="shared" si="0"/>
        <v>0</v>
      </c>
    </row>
    <row r="32" spans="1:25" ht="24.75" customHeight="1" thickBot="1" thickTop="1">
      <c r="A32" s="108" t="s">
        <v>155</v>
      </c>
      <c r="B32" s="74" t="s">
        <v>31</v>
      </c>
      <c r="C32" s="77"/>
      <c r="D32" s="74"/>
      <c r="E32" s="77"/>
      <c r="F32" s="74"/>
      <c r="G32" s="77"/>
      <c r="H32" s="78"/>
      <c r="I32" s="78"/>
      <c r="J32" s="78"/>
      <c r="K32" s="80"/>
      <c r="L32" s="78"/>
      <c r="M32" s="74"/>
      <c r="N32" s="77"/>
      <c r="O32" s="78"/>
      <c r="P32" s="78"/>
      <c r="Q32" s="74"/>
      <c r="R32" s="77"/>
      <c r="S32" s="78"/>
      <c r="T32" s="78"/>
      <c r="U32" s="74"/>
      <c r="V32" s="77"/>
      <c r="W32" s="80"/>
      <c r="X32" s="80"/>
      <c r="Y32" s="80"/>
    </row>
    <row r="33" spans="1:25" ht="12" customHeight="1">
      <c r="A33" s="159" t="s">
        <v>92</v>
      </c>
      <c r="B33" s="48" t="s">
        <v>40</v>
      </c>
      <c r="C33" s="41" t="s">
        <v>26</v>
      </c>
      <c r="D33" s="53"/>
      <c r="E33" s="41">
        <v>20</v>
      </c>
      <c r="F33" s="48">
        <v>2</v>
      </c>
      <c r="G33" s="41"/>
      <c r="H33" s="52"/>
      <c r="I33" s="140"/>
      <c r="J33" s="86">
        <v>20</v>
      </c>
      <c r="K33" s="40"/>
      <c r="L33" s="52"/>
      <c r="M33" s="53"/>
      <c r="N33" s="41"/>
      <c r="O33" s="86">
        <v>20</v>
      </c>
      <c r="P33" s="51"/>
      <c r="Q33" s="53"/>
      <c r="R33" s="51"/>
      <c r="S33" s="52"/>
      <c r="T33" s="52"/>
      <c r="U33" s="53"/>
      <c r="V33" s="51"/>
      <c r="W33" s="40"/>
      <c r="X33" s="40"/>
      <c r="Y33" s="40"/>
    </row>
    <row r="34" spans="1:29" s="14" customFormat="1" ht="22.5" customHeight="1">
      <c r="A34" s="159" t="s">
        <v>175</v>
      </c>
      <c r="B34" s="141" t="s">
        <v>176</v>
      </c>
      <c r="C34" s="5" t="s">
        <v>26</v>
      </c>
      <c r="D34" s="6"/>
      <c r="E34" s="5">
        <v>45</v>
      </c>
      <c r="F34" s="6">
        <v>3</v>
      </c>
      <c r="G34" s="5"/>
      <c r="H34" s="4"/>
      <c r="I34" s="4">
        <v>45</v>
      </c>
      <c r="J34" s="4"/>
      <c r="K34" s="98"/>
      <c r="L34" s="4"/>
      <c r="M34" s="141"/>
      <c r="N34" s="142"/>
      <c r="O34" s="16">
        <v>45</v>
      </c>
      <c r="P34" s="15"/>
      <c r="Q34" s="25"/>
      <c r="R34" s="15"/>
      <c r="S34" s="16"/>
      <c r="T34" s="16"/>
      <c r="U34" s="25"/>
      <c r="V34" s="15"/>
      <c r="W34" s="26"/>
      <c r="X34" s="26"/>
      <c r="Y34" s="26"/>
      <c r="Z34" s="18"/>
      <c r="AA34" s="18"/>
      <c r="AB34" s="18"/>
      <c r="AC34" s="18"/>
    </row>
    <row r="35" spans="1:29" s="14" customFormat="1" ht="12" customHeight="1">
      <c r="A35" s="159" t="s">
        <v>93</v>
      </c>
      <c r="B35" s="6" t="s">
        <v>41</v>
      </c>
      <c r="C35" s="5" t="s">
        <v>20</v>
      </c>
      <c r="D35" s="6"/>
      <c r="E35" s="5">
        <v>20</v>
      </c>
      <c r="F35" s="6">
        <v>3</v>
      </c>
      <c r="G35" s="5">
        <v>20</v>
      </c>
      <c r="H35" s="4"/>
      <c r="I35" s="4"/>
      <c r="J35" s="4"/>
      <c r="K35" s="98"/>
      <c r="L35" s="4"/>
      <c r="M35" s="6"/>
      <c r="N35" s="15"/>
      <c r="O35" s="49"/>
      <c r="P35" s="15"/>
      <c r="Q35" s="50"/>
      <c r="R35" s="85">
        <v>20</v>
      </c>
      <c r="S35" s="49"/>
      <c r="T35" s="49"/>
      <c r="U35" s="50"/>
      <c r="V35" s="13"/>
      <c r="W35" s="28"/>
      <c r="X35" s="28"/>
      <c r="Y35" s="28"/>
      <c r="Z35" s="18"/>
      <c r="AA35" s="18"/>
      <c r="AB35" s="18"/>
      <c r="AC35" s="18"/>
    </row>
    <row r="36" spans="1:29" s="14" customFormat="1" ht="12" customHeight="1">
      <c r="A36" s="159" t="s">
        <v>94</v>
      </c>
      <c r="B36" s="6" t="s">
        <v>42</v>
      </c>
      <c r="C36" s="5" t="s">
        <v>26</v>
      </c>
      <c r="D36" s="6"/>
      <c r="E36" s="5">
        <v>20</v>
      </c>
      <c r="F36" s="6">
        <v>3</v>
      </c>
      <c r="G36" s="5"/>
      <c r="H36" s="4"/>
      <c r="I36" s="4">
        <v>20</v>
      </c>
      <c r="J36" s="4"/>
      <c r="K36" s="98"/>
      <c r="L36" s="4"/>
      <c r="M36" s="6"/>
      <c r="N36" s="15"/>
      <c r="O36" s="49"/>
      <c r="P36" s="15"/>
      <c r="Q36" s="50"/>
      <c r="R36" s="13"/>
      <c r="S36" s="129">
        <v>20</v>
      </c>
      <c r="T36" s="49"/>
      <c r="U36" s="50"/>
      <c r="V36" s="13"/>
      <c r="W36" s="28"/>
      <c r="X36" s="28"/>
      <c r="Y36" s="28"/>
      <c r="Z36" s="18"/>
      <c r="AA36" s="18"/>
      <c r="AB36" s="18"/>
      <c r="AC36" s="18"/>
    </row>
    <row r="37" spans="1:29" s="14" customFormat="1" ht="12" customHeight="1">
      <c r="A37" s="159" t="s">
        <v>95</v>
      </c>
      <c r="B37" s="10" t="s">
        <v>43</v>
      </c>
      <c r="C37" s="11" t="s">
        <v>26</v>
      </c>
      <c r="D37" s="10"/>
      <c r="E37" s="11">
        <v>20</v>
      </c>
      <c r="F37" s="10">
        <v>3</v>
      </c>
      <c r="G37" s="11"/>
      <c r="H37" s="12"/>
      <c r="I37" s="12">
        <v>20</v>
      </c>
      <c r="J37" s="12"/>
      <c r="K37" s="99"/>
      <c r="L37" s="12"/>
      <c r="M37" s="10"/>
      <c r="N37" s="23"/>
      <c r="O37" s="57"/>
      <c r="P37" s="23"/>
      <c r="Q37" s="29"/>
      <c r="R37" s="33"/>
      <c r="S37" s="54">
        <v>20</v>
      </c>
      <c r="T37" s="54"/>
      <c r="U37" s="55"/>
      <c r="V37" s="33"/>
      <c r="W37" s="30"/>
      <c r="X37" s="30"/>
      <c r="Y37" s="30"/>
      <c r="Z37" s="18"/>
      <c r="AA37" s="18"/>
      <c r="AB37" s="18"/>
      <c r="AC37" s="18"/>
    </row>
    <row r="38" spans="1:29" s="14" customFormat="1" ht="12" customHeight="1">
      <c r="A38" s="159" t="s">
        <v>96</v>
      </c>
      <c r="B38" s="10" t="s">
        <v>44</v>
      </c>
      <c r="C38" s="11" t="s">
        <v>26</v>
      </c>
      <c r="D38" s="10"/>
      <c r="E38" s="11">
        <v>20</v>
      </c>
      <c r="F38" s="10">
        <v>3</v>
      </c>
      <c r="G38" s="11"/>
      <c r="H38" s="12"/>
      <c r="I38" s="12">
        <v>20</v>
      </c>
      <c r="J38" s="12"/>
      <c r="K38" s="99"/>
      <c r="L38" s="12"/>
      <c r="M38" s="10"/>
      <c r="N38" s="23"/>
      <c r="O38" s="56"/>
      <c r="P38" s="23"/>
      <c r="Q38" s="32"/>
      <c r="R38" s="15"/>
      <c r="S38" s="16">
        <v>20</v>
      </c>
      <c r="T38" s="16"/>
      <c r="U38" s="25"/>
      <c r="V38" s="15"/>
      <c r="W38" s="26"/>
      <c r="X38" s="26"/>
      <c r="Y38" s="26"/>
      <c r="Z38" s="18"/>
      <c r="AA38" s="18"/>
      <c r="AB38" s="18"/>
      <c r="AC38" s="18"/>
    </row>
    <row r="39" spans="1:29" s="14" customFormat="1" ht="12" customHeight="1">
      <c r="A39" s="159" t="s">
        <v>27</v>
      </c>
      <c r="B39" s="10" t="s">
        <v>45</v>
      </c>
      <c r="C39" s="11" t="s">
        <v>26</v>
      </c>
      <c r="D39" s="10"/>
      <c r="E39" s="11">
        <v>20</v>
      </c>
      <c r="F39" s="10">
        <v>3</v>
      </c>
      <c r="G39" s="11"/>
      <c r="H39" s="12"/>
      <c r="I39" s="12">
        <v>20</v>
      </c>
      <c r="J39" s="12"/>
      <c r="K39" s="99"/>
      <c r="L39" s="12"/>
      <c r="M39" s="10"/>
      <c r="N39" s="23"/>
      <c r="O39" s="31"/>
      <c r="P39" s="23"/>
      <c r="Q39" s="29"/>
      <c r="R39" s="33"/>
      <c r="S39" s="54">
        <v>20</v>
      </c>
      <c r="T39" s="54"/>
      <c r="U39" s="55"/>
      <c r="V39" s="33"/>
      <c r="W39" s="30"/>
      <c r="X39" s="30"/>
      <c r="Y39" s="30"/>
      <c r="Z39" s="18"/>
      <c r="AA39" s="18"/>
      <c r="AB39" s="18"/>
      <c r="AC39" s="18"/>
    </row>
    <row r="40" spans="1:29" s="14" customFormat="1" ht="12" customHeight="1">
      <c r="A40" s="159" t="s">
        <v>97</v>
      </c>
      <c r="B40" s="10" t="s">
        <v>46</v>
      </c>
      <c r="C40" s="11"/>
      <c r="D40" s="10" t="s">
        <v>26</v>
      </c>
      <c r="E40" s="11">
        <v>20</v>
      </c>
      <c r="F40" s="10">
        <v>3</v>
      </c>
      <c r="G40" s="11"/>
      <c r="H40" s="12"/>
      <c r="I40" s="12">
        <v>20</v>
      </c>
      <c r="J40" s="12"/>
      <c r="K40" s="99"/>
      <c r="L40" s="12"/>
      <c r="M40" s="10"/>
      <c r="N40" s="23"/>
      <c r="O40" s="57"/>
      <c r="P40" s="23"/>
      <c r="Q40" s="60"/>
      <c r="R40" s="23"/>
      <c r="S40" s="46"/>
      <c r="T40" s="46"/>
      <c r="U40" s="47">
        <v>20</v>
      </c>
      <c r="V40" s="23"/>
      <c r="W40" s="64"/>
      <c r="X40" s="64"/>
      <c r="Y40" s="64"/>
      <c r="Z40" s="18"/>
      <c r="AA40" s="18"/>
      <c r="AB40" s="18"/>
      <c r="AC40" s="18"/>
    </row>
    <row r="41" spans="1:29" s="14" customFormat="1" ht="12" customHeight="1">
      <c r="A41" s="159" t="s">
        <v>98</v>
      </c>
      <c r="B41" s="10" t="s">
        <v>47</v>
      </c>
      <c r="C41" s="59"/>
      <c r="D41" s="10" t="s">
        <v>26</v>
      </c>
      <c r="E41" s="59">
        <v>20</v>
      </c>
      <c r="F41" s="10">
        <v>2</v>
      </c>
      <c r="G41" s="59"/>
      <c r="H41" s="12"/>
      <c r="I41" s="12"/>
      <c r="J41" s="12">
        <v>20</v>
      </c>
      <c r="K41" s="99"/>
      <c r="L41" s="12"/>
      <c r="M41" s="10"/>
      <c r="N41" s="23"/>
      <c r="O41" s="56"/>
      <c r="P41" s="46"/>
      <c r="Q41" s="47"/>
      <c r="R41" s="23"/>
      <c r="S41" s="46"/>
      <c r="T41" s="46"/>
      <c r="U41" s="47">
        <v>20</v>
      </c>
      <c r="V41" s="23"/>
      <c r="W41" s="64"/>
      <c r="X41" s="64"/>
      <c r="Y41" s="64"/>
      <c r="Z41" s="18"/>
      <c r="AA41" s="18"/>
      <c r="AB41" s="18"/>
      <c r="AC41" s="18"/>
    </row>
    <row r="42" spans="1:29" s="14" customFormat="1" ht="12" customHeight="1">
      <c r="A42" s="159" t="s">
        <v>99</v>
      </c>
      <c r="B42" s="143" t="s">
        <v>48</v>
      </c>
      <c r="C42" s="144"/>
      <c r="D42" s="145" t="s">
        <v>26</v>
      </c>
      <c r="E42" s="144">
        <v>20</v>
      </c>
      <c r="F42" s="145">
        <v>3</v>
      </c>
      <c r="G42" s="144"/>
      <c r="H42" s="146"/>
      <c r="I42" s="146">
        <v>20</v>
      </c>
      <c r="J42" s="146"/>
      <c r="K42" s="147"/>
      <c r="L42" s="146"/>
      <c r="M42" s="145"/>
      <c r="N42" s="148"/>
      <c r="O42" s="149"/>
      <c r="P42" s="150"/>
      <c r="Q42" s="151"/>
      <c r="R42" s="148"/>
      <c r="S42" s="150"/>
      <c r="T42" s="150"/>
      <c r="U42" s="151">
        <v>20</v>
      </c>
      <c r="V42" s="148"/>
      <c r="W42" s="152"/>
      <c r="X42" s="152"/>
      <c r="Y42" s="152"/>
      <c r="Z42" s="18"/>
      <c r="AA42" s="18"/>
      <c r="AB42" s="18"/>
      <c r="AC42" s="18"/>
    </row>
    <row r="43" spans="1:29" s="14" customFormat="1" ht="12" customHeight="1">
      <c r="A43" s="280" t="s">
        <v>181</v>
      </c>
      <c r="B43" s="119" t="s">
        <v>49</v>
      </c>
      <c r="C43" s="120"/>
      <c r="D43" s="119" t="s">
        <v>26</v>
      </c>
      <c r="E43" s="120">
        <v>20</v>
      </c>
      <c r="F43" s="10">
        <v>3</v>
      </c>
      <c r="G43" s="120"/>
      <c r="H43" s="125"/>
      <c r="I43" s="125">
        <v>20</v>
      </c>
      <c r="J43" s="125"/>
      <c r="K43" s="126"/>
      <c r="L43" s="125"/>
      <c r="M43" s="119"/>
      <c r="N43" s="33"/>
      <c r="O43" s="57"/>
      <c r="P43" s="33"/>
      <c r="Q43" s="55"/>
      <c r="R43" s="33"/>
      <c r="S43" s="54"/>
      <c r="T43" s="54"/>
      <c r="U43" s="55">
        <v>20</v>
      </c>
      <c r="V43" s="33"/>
      <c r="W43" s="30"/>
      <c r="X43" s="30"/>
      <c r="Y43" s="30"/>
      <c r="Z43" s="18"/>
      <c r="AA43" s="18"/>
      <c r="AB43" s="18"/>
      <c r="AC43" s="18"/>
    </row>
    <row r="44" spans="1:29" s="14" customFormat="1" ht="12" customHeight="1">
      <c r="A44" s="159" t="s">
        <v>100</v>
      </c>
      <c r="B44" s="10" t="s">
        <v>54</v>
      </c>
      <c r="C44" s="59"/>
      <c r="D44" s="10" t="s">
        <v>26</v>
      </c>
      <c r="E44" s="59">
        <v>20</v>
      </c>
      <c r="F44" s="10">
        <v>3</v>
      </c>
      <c r="G44" s="59"/>
      <c r="H44" s="12"/>
      <c r="I44" s="12">
        <v>20</v>
      </c>
      <c r="J44" s="12"/>
      <c r="K44" s="99"/>
      <c r="L44" s="12"/>
      <c r="M44" s="10"/>
      <c r="N44" s="118"/>
      <c r="O44" s="56"/>
      <c r="P44" s="46"/>
      <c r="Q44" s="47"/>
      <c r="R44" s="118"/>
      <c r="S44" s="46"/>
      <c r="T44" s="46"/>
      <c r="U44" s="47">
        <v>20</v>
      </c>
      <c r="V44" s="118"/>
      <c r="W44" s="64"/>
      <c r="X44" s="64"/>
      <c r="Y44" s="64"/>
      <c r="Z44" s="18"/>
      <c r="AA44" s="18"/>
      <c r="AB44" s="18"/>
      <c r="AC44" s="18"/>
    </row>
    <row r="45" spans="1:29" s="14" customFormat="1" ht="12" customHeight="1">
      <c r="A45" s="159" t="s">
        <v>101</v>
      </c>
      <c r="B45" s="143" t="s">
        <v>57</v>
      </c>
      <c r="C45" s="144"/>
      <c r="D45" s="145" t="s">
        <v>26</v>
      </c>
      <c r="E45" s="144">
        <v>20</v>
      </c>
      <c r="F45" s="145">
        <v>3</v>
      </c>
      <c r="G45" s="144"/>
      <c r="H45" s="146"/>
      <c r="I45" s="146">
        <v>20</v>
      </c>
      <c r="J45" s="146"/>
      <c r="K45" s="147"/>
      <c r="L45" s="146"/>
      <c r="M45" s="145"/>
      <c r="N45" s="153"/>
      <c r="O45" s="149"/>
      <c r="P45" s="150"/>
      <c r="Q45" s="151"/>
      <c r="R45" s="153"/>
      <c r="S45" s="150"/>
      <c r="T45" s="150"/>
      <c r="U45" s="151"/>
      <c r="V45" s="153"/>
      <c r="W45" s="152"/>
      <c r="X45" s="152"/>
      <c r="Y45" s="152">
        <v>20</v>
      </c>
      <c r="Z45" s="18"/>
      <c r="AA45" s="18"/>
      <c r="AB45" s="18"/>
      <c r="AC45" s="18"/>
    </row>
    <row r="46" spans="1:29" s="14" customFormat="1" ht="12" customHeight="1" thickBot="1">
      <c r="A46" s="159" t="s">
        <v>102</v>
      </c>
      <c r="B46" s="6" t="s">
        <v>58</v>
      </c>
      <c r="C46" s="5"/>
      <c r="D46" s="6" t="s">
        <v>26</v>
      </c>
      <c r="E46" s="5">
        <v>20</v>
      </c>
      <c r="F46" s="6">
        <v>3</v>
      </c>
      <c r="G46" s="5"/>
      <c r="H46" s="4"/>
      <c r="I46" s="4">
        <v>20</v>
      </c>
      <c r="J46" s="4"/>
      <c r="K46" s="98"/>
      <c r="L46" s="4"/>
      <c r="M46" s="6"/>
      <c r="N46" s="15"/>
      <c r="O46" s="31"/>
      <c r="P46" s="15"/>
      <c r="Q46" s="25"/>
      <c r="R46" s="15"/>
      <c r="S46" s="16"/>
      <c r="T46" s="16"/>
      <c r="U46" s="25"/>
      <c r="V46" s="15"/>
      <c r="W46" s="26"/>
      <c r="X46" s="26"/>
      <c r="Y46" s="26">
        <v>20</v>
      </c>
      <c r="Z46" s="18"/>
      <c r="AA46" s="18"/>
      <c r="AB46" s="18"/>
      <c r="AC46" s="18"/>
    </row>
    <row r="47" spans="1:29" s="17" customFormat="1" ht="13.5" customHeight="1" thickBot="1" thickTop="1">
      <c r="A47" s="168"/>
      <c r="B47" s="39"/>
      <c r="C47" s="84" t="s">
        <v>103</v>
      </c>
      <c r="D47" s="39" t="s">
        <v>104</v>
      </c>
      <c r="E47" s="35">
        <f>SUM(E33:E46)</f>
        <v>305</v>
      </c>
      <c r="F47" s="36">
        <f>SUM(F33:F46)</f>
        <v>40</v>
      </c>
      <c r="G47" s="35">
        <f aca="true" t="shared" si="1" ref="G47:X47">SUM(G33:G46)</f>
        <v>20</v>
      </c>
      <c r="H47" s="35">
        <f t="shared" si="1"/>
        <v>0</v>
      </c>
      <c r="I47" s="35">
        <f>SUM(I33:I46)</f>
        <v>245</v>
      </c>
      <c r="J47" s="35">
        <f t="shared" si="1"/>
        <v>40</v>
      </c>
      <c r="K47" s="35">
        <f t="shared" si="1"/>
        <v>0</v>
      </c>
      <c r="L47" s="35">
        <f t="shared" si="1"/>
        <v>0</v>
      </c>
      <c r="M47" s="36">
        <f t="shared" si="1"/>
        <v>0</v>
      </c>
      <c r="N47" s="35">
        <f t="shared" si="1"/>
        <v>0</v>
      </c>
      <c r="O47" s="35">
        <f t="shared" si="1"/>
        <v>65</v>
      </c>
      <c r="P47" s="35">
        <f t="shared" si="1"/>
        <v>0</v>
      </c>
      <c r="Q47" s="36">
        <f t="shared" si="1"/>
        <v>0</v>
      </c>
      <c r="R47" s="35">
        <f t="shared" si="1"/>
        <v>20</v>
      </c>
      <c r="S47" s="37">
        <f>SUM(S33:S46)</f>
        <v>80</v>
      </c>
      <c r="T47" s="37">
        <f t="shared" si="1"/>
        <v>0</v>
      </c>
      <c r="U47" s="36">
        <f>SUM(U33:U46)</f>
        <v>100</v>
      </c>
      <c r="V47" s="35">
        <f t="shared" si="1"/>
        <v>0</v>
      </c>
      <c r="W47" s="38">
        <f t="shared" si="1"/>
        <v>0</v>
      </c>
      <c r="X47" s="38">
        <f t="shared" si="1"/>
        <v>0</v>
      </c>
      <c r="Y47" s="38">
        <f>SUM(Y32:Y46)</f>
        <v>40</v>
      </c>
      <c r="Z47" s="22"/>
      <c r="AA47" s="22"/>
      <c r="AB47" s="22"/>
      <c r="AC47" s="22"/>
    </row>
    <row r="48" spans="1:29" s="17" customFormat="1" ht="23.25" customHeight="1" thickTop="1">
      <c r="A48" s="215" t="s">
        <v>25</v>
      </c>
      <c r="B48" s="218" t="s">
        <v>23</v>
      </c>
      <c r="C48" s="220" t="s">
        <v>0</v>
      </c>
      <c r="D48" s="221"/>
      <c r="E48" s="222" t="s">
        <v>18</v>
      </c>
      <c r="F48" s="224" t="s">
        <v>1</v>
      </c>
      <c r="G48" s="226" t="s">
        <v>2</v>
      </c>
      <c r="H48" s="227"/>
      <c r="I48" s="227"/>
      <c r="J48" s="227"/>
      <c r="K48" s="227"/>
      <c r="L48" s="227"/>
      <c r="M48" s="228"/>
      <c r="N48" s="220" t="s">
        <v>59</v>
      </c>
      <c r="O48" s="229"/>
      <c r="P48" s="229"/>
      <c r="Q48" s="221"/>
      <c r="R48" s="220" t="s">
        <v>60</v>
      </c>
      <c r="S48" s="229"/>
      <c r="T48" s="229"/>
      <c r="U48" s="221"/>
      <c r="V48" s="220" t="s">
        <v>61</v>
      </c>
      <c r="W48" s="229"/>
      <c r="X48" s="229"/>
      <c r="Y48" s="229"/>
      <c r="Z48" s="22"/>
      <c r="AA48" s="22"/>
      <c r="AB48" s="22"/>
      <c r="AC48" s="22"/>
    </row>
    <row r="49" spans="1:29" s="17" customFormat="1" ht="13.5" customHeight="1">
      <c r="A49" s="216"/>
      <c r="B49" s="218"/>
      <c r="C49" s="220" t="s">
        <v>11</v>
      </c>
      <c r="D49" s="221" t="s">
        <v>10</v>
      </c>
      <c r="E49" s="222"/>
      <c r="F49" s="224"/>
      <c r="G49" s="226" t="s">
        <v>3</v>
      </c>
      <c r="H49" s="227" t="s">
        <v>4</v>
      </c>
      <c r="I49" s="227" t="s">
        <v>5</v>
      </c>
      <c r="J49" s="227"/>
      <c r="K49" s="227" t="s">
        <v>7</v>
      </c>
      <c r="L49" s="227" t="s">
        <v>8</v>
      </c>
      <c r="M49" s="228" t="s">
        <v>9</v>
      </c>
      <c r="N49" s="226" t="s">
        <v>12</v>
      </c>
      <c r="O49" s="227"/>
      <c r="P49" s="227" t="s">
        <v>13</v>
      </c>
      <c r="Q49" s="228"/>
      <c r="R49" s="226" t="s">
        <v>14</v>
      </c>
      <c r="S49" s="227"/>
      <c r="T49" s="227" t="s">
        <v>15</v>
      </c>
      <c r="U49" s="228"/>
      <c r="V49" s="226" t="s">
        <v>16</v>
      </c>
      <c r="W49" s="227"/>
      <c r="X49" s="227" t="s">
        <v>17</v>
      </c>
      <c r="Y49" s="227"/>
      <c r="Z49" s="22"/>
      <c r="AA49" s="22"/>
      <c r="AB49" s="22"/>
      <c r="AC49" s="22"/>
    </row>
    <row r="50" spans="1:29" s="17" customFormat="1" ht="13.5" customHeight="1" thickBot="1">
      <c r="A50" s="217"/>
      <c r="B50" s="219"/>
      <c r="C50" s="230"/>
      <c r="D50" s="231"/>
      <c r="E50" s="223"/>
      <c r="F50" s="225"/>
      <c r="G50" s="232"/>
      <c r="H50" s="233"/>
      <c r="I50" s="233" t="s">
        <v>6</v>
      </c>
      <c r="J50" s="233" t="s">
        <v>3</v>
      </c>
      <c r="K50" s="233"/>
      <c r="L50" s="233"/>
      <c r="M50" s="234"/>
      <c r="N50" s="232" t="s">
        <v>19</v>
      </c>
      <c r="O50" s="233" t="s">
        <v>5</v>
      </c>
      <c r="P50" s="233" t="s">
        <v>19</v>
      </c>
      <c r="Q50" s="234" t="s">
        <v>5</v>
      </c>
      <c r="R50" s="232" t="s">
        <v>19</v>
      </c>
      <c r="S50" s="233" t="s">
        <v>5</v>
      </c>
      <c r="T50" s="233" t="s">
        <v>19</v>
      </c>
      <c r="U50" s="234" t="s">
        <v>5</v>
      </c>
      <c r="V50" s="232" t="s">
        <v>19</v>
      </c>
      <c r="W50" s="233" t="s">
        <v>5</v>
      </c>
      <c r="X50" s="233" t="s">
        <v>19</v>
      </c>
      <c r="Y50" s="233" t="s">
        <v>5</v>
      </c>
      <c r="Z50" s="22"/>
      <c r="AA50" s="22"/>
      <c r="AB50" s="22"/>
      <c r="AC50" s="22"/>
    </row>
    <row r="51" spans="1:29" s="7" customFormat="1" ht="17.25" customHeight="1" thickBot="1" thickTop="1">
      <c r="A51" s="108" t="s">
        <v>156</v>
      </c>
      <c r="B51" s="74" t="s">
        <v>51</v>
      </c>
      <c r="C51" s="77"/>
      <c r="D51" s="74"/>
      <c r="E51" s="77"/>
      <c r="F51" s="74"/>
      <c r="G51" s="77"/>
      <c r="H51" s="101"/>
      <c r="I51" s="78"/>
      <c r="J51" s="78"/>
      <c r="K51" s="80"/>
      <c r="L51" s="80"/>
      <c r="M51" s="102"/>
      <c r="N51" s="77"/>
      <c r="O51" s="78"/>
      <c r="P51" s="78"/>
      <c r="Q51" s="74"/>
      <c r="R51" s="77"/>
      <c r="S51" s="78"/>
      <c r="T51" s="78"/>
      <c r="U51" s="74"/>
      <c r="V51" s="77"/>
      <c r="W51" s="78"/>
      <c r="X51" s="78"/>
      <c r="Y51" s="78"/>
      <c r="Z51" s="19"/>
      <c r="AA51" s="19"/>
      <c r="AB51" s="19"/>
      <c r="AC51" s="19"/>
    </row>
    <row r="52" spans="1:29" s="7" customFormat="1" ht="12" customHeight="1">
      <c r="A52" s="159" t="s">
        <v>105</v>
      </c>
      <c r="B52" s="42" t="s">
        <v>32</v>
      </c>
      <c r="C52" s="114"/>
      <c r="D52" s="42" t="s">
        <v>26</v>
      </c>
      <c r="E52" s="114">
        <v>20</v>
      </c>
      <c r="F52" s="42">
        <v>2</v>
      </c>
      <c r="G52" s="114"/>
      <c r="H52" s="115"/>
      <c r="I52" s="117">
        <v>20</v>
      </c>
      <c r="J52" s="116"/>
      <c r="K52" s="93"/>
      <c r="L52" s="93"/>
      <c r="M52" s="90"/>
      <c r="N52" s="82"/>
      <c r="O52" s="116"/>
      <c r="P52" s="116"/>
      <c r="Q52" s="42"/>
      <c r="R52" s="114"/>
      <c r="S52" s="117"/>
      <c r="T52" s="117"/>
      <c r="U52" s="42">
        <v>20</v>
      </c>
      <c r="V52" s="82"/>
      <c r="W52" s="116"/>
      <c r="X52" s="116"/>
      <c r="Y52" s="116"/>
      <c r="Z52" s="19"/>
      <c r="AA52" s="19"/>
      <c r="AB52" s="19"/>
      <c r="AC52" s="19"/>
    </row>
    <row r="53" spans="1:29" s="7" customFormat="1" ht="12" customHeight="1">
      <c r="A53" s="159" t="s">
        <v>106</v>
      </c>
      <c r="B53" s="42" t="s">
        <v>56</v>
      </c>
      <c r="C53" s="114"/>
      <c r="D53" s="42" t="s">
        <v>26</v>
      </c>
      <c r="E53" s="114">
        <v>20</v>
      </c>
      <c r="F53" s="42">
        <v>2</v>
      </c>
      <c r="G53" s="114">
        <v>20</v>
      </c>
      <c r="H53" s="115"/>
      <c r="I53" s="117"/>
      <c r="J53" s="116"/>
      <c r="K53" s="93"/>
      <c r="L53" s="93"/>
      <c r="M53" s="90"/>
      <c r="N53" s="82"/>
      <c r="O53" s="116"/>
      <c r="P53" s="116"/>
      <c r="Q53" s="81"/>
      <c r="R53" s="114"/>
      <c r="S53" s="117"/>
      <c r="T53" s="117">
        <v>20</v>
      </c>
      <c r="U53" s="42"/>
      <c r="V53" s="82"/>
      <c r="W53" s="116"/>
      <c r="X53" s="116"/>
      <c r="Y53" s="116"/>
      <c r="Z53" s="19"/>
      <c r="AA53" s="19"/>
      <c r="AB53" s="19"/>
      <c r="AC53" s="19"/>
    </row>
    <row r="54" spans="1:29" s="7" customFormat="1" ht="12" customHeight="1">
      <c r="A54" s="159" t="s">
        <v>107</v>
      </c>
      <c r="B54" s="42" t="s">
        <v>108</v>
      </c>
      <c r="C54" s="114"/>
      <c r="D54" s="42" t="s">
        <v>26</v>
      </c>
      <c r="E54" s="114">
        <v>20</v>
      </c>
      <c r="F54" s="42">
        <v>2</v>
      </c>
      <c r="G54" s="114">
        <v>20</v>
      </c>
      <c r="H54" s="115"/>
      <c r="I54" s="117"/>
      <c r="J54" s="116"/>
      <c r="K54" s="93"/>
      <c r="L54" s="93"/>
      <c r="M54" s="90"/>
      <c r="N54" s="82"/>
      <c r="O54" s="116"/>
      <c r="P54" s="116"/>
      <c r="Q54" s="81"/>
      <c r="R54" s="114"/>
      <c r="S54" s="117"/>
      <c r="T54" s="117">
        <v>20</v>
      </c>
      <c r="U54" s="42"/>
      <c r="V54" s="82"/>
      <c r="W54" s="116"/>
      <c r="X54" s="116"/>
      <c r="Y54" s="116"/>
      <c r="Z54" s="19"/>
      <c r="AA54" s="19"/>
      <c r="AB54" s="19"/>
      <c r="AC54" s="19"/>
    </row>
    <row r="55" spans="1:29" s="7" customFormat="1" ht="12" customHeight="1">
      <c r="A55" s="159" t="s">
        <v>109</v>
      </c>
      <c r="B55" s="42" t="s">
        <v>110</v>
      </c>
      <c r="C55" s="114"/>
      <c r="D55" s="42" t="s">
        <v>26</v>
      </c>
      <c r="E55" s="114">
        <v>20</v>
      </c>
      <c r="F55" s="42">
        <v>2</v>
      </c>
      <c r="G55" s="114"/>
      <c r="H55" s="115"/>
      <c r="I55" s="117">
        <v>20</v>
      </c>
      <c r="J55" s="116"/>
      <c r="K55" s="93"/>
      <c r="L55" s="93"/>
      <c r="M55" s="90"/>
      <c r="N55" s="82"/>
      <c r="O55" s="116"/>
      <c r="P55" s="116"/>
      <c r="Q55" s="81"/>
      <c r="R55" s="114"/>
      <c r="S55" s="117"/>
      <c r="T55" s="117"/>
      <c r="U55" s="42">
        <v>20</v>
      </c>
      <c r="V55" s="82"/>
      <c r="W55" s="116"/>
      <c r="X55" s="116"/>
      <c r="Y55" s="116"/>
      <c r="Z55" s="19"/>
      <c r="AA55" s="19"/>
      <c r="AB55" s="19"/>
      <c r="AC55" s="19"/>
    </row>
    <row r="56" spans="1:29" s="7" customFormat="1" ht="12" customHeight="1">
      <c r="A56" s="159" t="s">
        <v>170</v>
      </c>
      <c r="B56" s="42" t="s">
        <v>111</v>
      </c>
      <c r="C56" s="114"/>
      <c r="D56" s="42" t="s">
        <v>26</v>
      </c>
      <c r="E56" s="114">
        <v>20</v>
      </c>
      <c r="F56" s="42">
        <v>2</v>
      </c>
      <c r="G56" s="114"/>
      <c r="H56" s="115"/>
      <c r="I56" s="117">
        <v>20</v>
      </c>
      <c r="J56" s="116"/>
      <c r="K56" s="93"/>
      <c r="L56" s="93"/>
      <c r="M56" s="90"/>
      <c r="N56" s="82"/>
      <c r="O56" s="116"/>
      <c r="P56" s="116"/>
      <c r="Q56" s="81"/>
      <c r="R56" s="114"/>
      <c r="S56" s="117"/>
      <c r="T56" s="117"/>
      <c r="U56" s="42">
        <v>20</v>
      </c>
      <c r="V56" s="82"/>
      <c r="W56" s="116"/>
      <c r="X56" s="116"/>
      <c r="Y56" s="116"/>
      <c r="Z56" s="19"/>
      <c r="AA56" s="19"/>
      <c r="AB56" s="19"/>
      <c r="AC56" s="19"/>
    </row>
    <row r="57" spans="1:29" s="7" customFormat="1" ht="12" customHeight="1">
      <c r="A57" s="159" t="s">
        <v>112</v>
      </c>
      <c r="B57" s="42" t="s">
        <v>113</v>
      </c>
      <c r="C57" s="114" t="s">
        <v>26</v>
      </c>
      <c r="D57" s="42"/>
      <c r="E57" s="114">
        <v>20</v>
      </c>
      <c r="F57" s="42">
        <v>3</v>
      </c>
      <c r="G57" s="114"/>
      <c r="H57" s="115"/>
      <c r="I57" s="117">
        <v>20</v>
      </c>
      <c r="J57" s="116"/>
      <c r="K57" s="93"/>
      <c r="L57" s="93"/>
      <c r="M57" s="90"/>
      <c r="N57" s="82"/>
      <c r="O57" s="116"/>
      <c r="P57" s="116"/>
      <c r="Q57" s="81"/>
      <c r="R57" s="114"/>
      <c r="S57" s="117"/>
      <c r="T57" s="116"/>
      <c r="U57" s="42"/>
      <c r="V57" s="82"/>
      <c r="W57" s="117">
        <v>20</v>
      </c>
      <c r="X57" s="116"/>
      <c r="Y57" s="116"/>
      <c r="Z57" s="19"/>
      <c r="AA57" s="19"/>
      <c r="AB57" s="19"/>
      <c r="AC57" s="19"/>
    </row>
    <row r="58" spans="1:29" s="7" customFormat="1" ht="22.5" customHeight="1">
      <c r="A58" s="159" t="s">
        <v>114</v>
      </c>
      <c r="B58" s="42" t="s">
        <v>115</v>
      </c>
      <c r="C58" s="114" t="s">
        <v>26</v>
      </c>
      <c r="D58" s="42"/>
      <c r="E58" s="114">
        <v>20</v>
      </c>
      <c r="F58" s="42">
        <v>3</v>
      </c>
      <c r="G58" s="114"/>
      <c r="H58" s="115"/>
      <c r="I58" s="117">
        <v>20</v>
      </c>
      <c r="J58" s="116"/>
      <c r="K58" s="93"/>
      <c r="L58" s="93"/>
      <c r="M58" s="90"/>
      <c r="N58" s="82"/>
      <c r="O58" s="116"/>
      <c r="P58" s="116"/>
      <c r="Q58" s="81"/>
      <c r="R58" s="114"/>
      <c r="S58" s="117"/>
      <c r="T58" s="116"/>
      <c r="U58" s="42"/>
      <c r="V58" s="82"/>
      <c r="W58" s="117">
        <v>20</v>
      </c>
      <c r="X58" s="116"/>
      <c r="Y58" s="116"/>
      <c r="Z58" s="19"/>
      <c r="AA58" s="19"/>
      <c r="AB58" s="19"/>
      <c r="AC58" s="19"/>
    </row>
    <row r="59" spans="1:29" s="7" customFormat="1" ht="12" customHeight="1">
      <c r="A59" s="159" t="s">
        <v>116</v>
      </c>
      <c r="B59" s="42" t="s">
        <v>117</v>
      </c>
      <c r="C59" s="114" t="s">
        <v>26</v>
      </c>
      <c r="D59" s="42"/>
      <c r="E59" s="114">
        <v>20</v>
      </c>
      <c r="F59" s="42">
        <v>3</v>
      </c>
      <c r="G59" s="114"/>
      <c r="H59" s="115"/>
      <c r="I59" s="117">
        <v>20</v>
      </c>
      <c r="J59" s="116"/>
      <c r="K59" s="93"/>
      <c r="L59" s="93"/>
      <c r="M59" s="90"/>
      <c r="N59" s="82"/>
      <c r="O59" s="116"/>
      <c r="P59" s="116"/>
      <c r="Q59" s="81"/>
      <c r="R59" s="114"/>
      <c r="S59" s="117"/>
      <c r="T59" s="116"/>
      <c r="U59" s="42"/>
      <c r="V59" s="82"/>
      <c r="W59" s="117">
        <v>20</v>
      </c>
      <c r="X59" s="116"/>
      <c r="Y59" s="116"/>
      <c r="Z59" s="19"/>
      <c r="AA59" s="19"/>
      <c r="AB59" s="19"/>
      <c r="AC59" s="19"/>
    </row>
    <row r="60" spans="1:29" s="7" customFormat="1" ht="12" customHeight="1">
      <c r="A60" s="159" t="s">
        <v>118</v>
      </c>
      <c r="B60" s="42" t="s">
        <v>119</v>
      </c>
      <c r="C60" s="114" t="s">
        <v>26</v>
      </c>
      <c r="D60" s="42"/>
      <c r="E60" s="114">
        <v>20</v>
      </c>
      <c r="F60" s="42">
        <v>3</v>
      </c>
      <c r="G60" s="114"/>
      <c r="H60" s="115"/>
      <c r="I60" s="117">
        <v>20</v>
      </c>
      <c r="J60" s="116"/>
      <c r="K60" s="93"/>
      <c r="L60" s="93"/>
      <c r="M60" s="90"/>
      <c r="N60" s="82"/>
      <c r="O60" s="116"/>
      <c r="P60" s="116"/>
      <c r="Q60" s="81"/>
      <c r="R60" s="114"/>
      <c r="S60" s="117"/>
      <c r="T60" s="116"/>
      <c r="U60" s="42"/>
      <c r="V60" s="82"/>
      <c r="W60" s="117">
        <v>20</v>
      </c>
      <c r="X60" s="116"/>
      <c r="Y60" s="116"/>
      <c r="Z60" s="19"/>
      <c r="AA60" s="19"/>
      <c r="AB60" s="19"/>
      <c r="AC60" s="19"/>
    </row>
    <row r="61" spans="1:29" s="7" customFormat="1" ht="12" customHeight="1" thickBot="1">
      <c r="A61" s="159" t="s">
        <v>120</v>
      </c>
      <c r="B61" s="42" t="s">
        <v>121</v>
      </c>
      <c r="C61" s="114" t="s">
        <v>26</v>
      </c>
      <c r="D61" s="42"/>
      <c r="E61" s="114">
        <v>20</v>
      </c>
      <c r="F61" s="42">
        <v>2</v>
      </c>
      <c r="G61" s="114"/>
      <c r="H61" s="115"/>
      <c r="I61" s="117">
        <v>20</v>
      </c>
      <c r="J61" s="116"/>
      <c r="K61" s="93"/>
      <c r="L61" s="93"/>
      <c r="M61" s="90"/>
      <c r="N61" s="82"/>
      <c r="O61" s="116"/>
      <c r="P61" s="116"/>
      <c r="Q61" s="81"/>
      <c r="R61" s="114"/>
      <c r="S61" s="117"/>
      <c r="T61" s="116"/>
      <c r="U61" s="42"/>
      <c r="V61" s="82"/>
      <c r="W61" s="117">
        <v>20</v>
      </c>
      <c r="X61" s="116"/>
      <c r="Y61" s="116"/>
      <c r="Z61" s="19"/>
      <c r="AA61" s="19"/>
      <c r="AB61" s="19"/>
      <c r="AC61" s="19"/>
    </row>
    <row r="62" spans="1:29" s="7" customFormat="1" ht="13.5" customHeight="1" thickBot="1" thickTop="1">
      <c r="A62" s="169"/>
      <c r="B62" s="39"/>
      <c r="C62" s="84" t="s">
        <v>122</v>
      </c>
      <c r="D62" s="39" t="s">
        <v>122</v>
      </c>
      <c r="E62" s="35">
        <f>SUM(E52:E61)</f>
        <v>200</v>
      </c>
      <c r="F62" s="36">
        <f>SUM(F52:F61)</f>
        <v>24</v>
      </c>
      <c r="G62" s="127">
        <f>SUM(G52:G61)</f>
        <v>40</v>
      </c>
      <c r="H62" s="128">
        <f aca="true" t="shared" si="2" ref="H62:Y62">SUM(H52:H61)</f>
        <v>0</v>
      </c>
      <c r="I62" s="113">
        <f t="shared" si="2"/>
        <v>160</v>
      </c>
      <c r="J62" s="113">
        <f t="shared" si="2"/>
        <v>0</v>
      </c>
      <c r="K62" s="113">
        <f t="shared" si="2"/>
        <v>0</v>
      </c>
      <c r="L62" s="113">
        <f t="shared" si="2"/>
        <v>0</v>
      </c>
      <c r="M62" s="109">
        <f t="shared" si="2"/>
        <v>0</v>
      </c>
      <c r="N62" s="111">
        <f t="shared" si="2"/>
        <v>0</v>
      </c>
      <c r="O62" s="113">
        <f t="shared" si="2"/>
        <v>0</v>
      </c>
      <c r="P62" s="113">
        <f t="shared" si="2"/>
        <v>0</v>
      </c>
      <c r="Q62" s="109">
        <f t="shared" si="2"/>
        <v>0</v>
      </c>
      <c r="R62" s="111">
        <f t="shared" si="2"/>
        <v>0</v>
      </c>
      <c r="S62" s="113">
        <f t="shared" si="2"/>
        <v>0</v>
      </c>
      <c r="T62" s="113">
        <f t="shared" si="2"/>
        <v>40</v>
      </c>
      <c r="U62" s="109">
        <f t="shared" si="2"/>
        <v>60</v>
      </c>
      <c r="V62" s="111">
        <f t="shared" si="2"/>
        <v>0</v>
      </c>
      <c r="W62" s="113">
        <f t="shared" si="2"/>
        <v>100</v>
      </c>
      <c r="X62" s="110">
        <f t="shared" si="2"/>
        <v>0</v>
      </c>
      <c r="Y62" s="110">
        <f t="shared" si="2"/>
        <v>0</v>
      </c>
      <c r="Z62" s="19"/>
      <c r="AA62" s="19"/>
      <c r="AB62" s="19"/>
      <c r="AC62" s="19"/>
    </row>
    <row r="63" spans="1:29" s="7" customFormat="1" ht="18" customHeight="1" thickBot="1" thickTop="1">
      <c r="A63" s="170" t="s">
        <v>165</v>
      </c>
      <c r="B63" s="74" t="s">
        <v>123</v>
      </c>
      <c r="C63" s="75"/>
      <c r="D63" s="76"/>
      <c r="E63" s="77"/>
      <c r="F63" s="74"/>
      <c r="G63" s="161"/>
      <c r="H63" s="162"/>
      <c r="I63" s="163"/>
      <c r="J63" s="163"/>
      <c r="K63" s="163"/>
      <c r="L63" s="163"/>
      <c r="M63" s="155"/>
      <c r="N63" s="164"/>
      <c r="O63" s="163"/>
      <c r="P63" s="163"/>
      <c r="Q63" s="155"/>
      <c r="R63" s="164"/>
      <c r="S63" s="163"/>
      <c r="T63" s="163"/>
      <c r="U63" s="155"/>
      <c r="V63" s="164"/>
      <c r="W63" s="163"/>
      <c r="X63" s="156"/>
      <c r="Y63" s="156"/>
      <c r="Z63" s="19"/>
      <c r="AA63" s="19"/>
      <c r="AB63" s="19"/>
      <c r="AC63" s="19"/>
    </row>
    <row r="64" spans="1:29" s="7" customFormat="1" ht="13.5" customHeight="1">
      <c r="A64" s="278" t="s">
        <v>22</v>
      </c>
      <c r="B64" s="55" t="s">
        <v>134</v>
      </c>
      <c r="C64" s="253" t="s">
        <v>21</v>
      </c>
      <c r="D64" s="55" t="s">
        <v>21</v>
      </c>
      <c r="E64" s="268">
        <v>60</v>
      </c>
      <c r="F64" s="70">
        <v>6</v>
      </c>
      <c r="G64" s="271"/>
      <c r="H64" s="276"/>
      <c r="I64" s="54"/>
      <c r="J64" s="54"/>
      <c r="K64" s="54"/>
      <c r="L64" s="30">
        <v>60</v>
      </c>
      <c r="M64" s="55"/>
      <c r="N64" s="253"/>
      <c r="O64" s="54"/>
      <c r="P64" s="54"/>
      <c r="Q64" s="55"/>
      <c r="R64" s="253"/>
      <c r="S64" s="54"/>
      <c r="T64" s="54"/>
      <c r="U64" s="55"/>
      <c r="V64" s="253"/>
      <c r="W64" s="54">
        <v>30</v>
      </c>
      <c r="X64" s="30"/>
      <c r="Y64" s="30">
        <v>30</v>
      </c>
      <c r="Z64" s="19"/>
      <c r="AA64" s="19"/>
      <c r="AB64" s="19"/>
      <c r="AC64" s="19"/>
    </row>
    <row r="65" spans="1:29" s="7" customFormat="1" ht="13.5" customHeight="1">
      <c r="A65" s="279"/>
      <c r="B65" s="273"/>
      <c r="C65" s="269"/>
      <c r="D65" s="273"/>
      <c r="E65" s="270"/>
      <c r="F65" s="157">
        <v>6</v>
      </c>
      <c r="G65" s="272"/>
      <c r="H65" s="277"/>
      <c r="I65" s="261"/>
      <c r="J65" s="261"/>
      <c r="K65" s="261"/>
      <c r="L65" s="262"/>
      <c r="M65" s="273"/>
      <c r="N65" s="269"/>
      <c r="O65" s="261"/>
      <c r="P65" s="261"/>
      <c r="Q65" s="273"/>
      <c r="R65" s="269"/>
      <c r="S65" s="261"/>
      <c r="T65" s="261"/>
      <c r="U65" s="273"/>
      <c r="V65" s="269"/>
      <c r="W65" s="261"/>
      <c r="X65" s="262"/>
      <c r="Y65" s="262"/>
      <c r="Z65" s="19"/>
      <c r="AA65" s="19"/>
      <c r="AB65" s="19"/>
      <c r="AC65" s="19"/>
    </row>
    <row r="66" spans="1:29" s="7" customFormat="1" ht="13.5" customHeight="1">
      <c r="A66" s="192" t="s">
        <v>133</v>
      </c>
      <c r="B66" s="264" t="s">
        <v>135</v>
      </c>
      <c r="C66" s="252"/>
      <c r="D66" s="258" t="s">
        <v>29</v>
      </c>
      <c r="E66" s="267">
        <v>480</v>
      </c>
      <c r="F66" s="158">
        <v>6</v>
      </c>
      <c r="G66" s="267"/>
      <c r="H66" s="274"/>
      <c r="I66" s="255"/>
      <c r="J66" s="255"/>
      <c r="K66" s="255"/>
      <c r="L66" s="255"/>
      <c r="M66" s="256">
        <v>480</v>
      </c>
      <c r="N66" s="267"/>
      <c r="O66" s="255"/>
      <c r="P66" s="255"/>
      <c r="Q66" s="256">
        <v>160</v>
      </c>
      <c r="R66" s="252"/>
      <c r="S66" s="254"/>
      <c r="T66" s="254"/>
      <c r="U66" s="258">
        <v>160</v>
      </c>
      <c r="V66" s="252"/>
      <c r="W66" s="254"/>
      <c r="X66" s="255"/>
      <c r="Y66" s="255">
        <v>160</v>
      </c>
      <c r="Z66" s="19"/>
      <c r="AA66" s="19"/>
      <c r="AB66" s="19"/>
      <c r="AC66" s="19"/>
    </row>
    <row r="67" spans="1:29" s="7" customFormat="1" ht="13.5" customHeight="1">
      <c r="A67" s="263"/>
      <c r="B67" s="265"/>
      <c r="C67" s="253"/>
      <c r="D67" s="55"/>
      <c r="E67" s="268"/>
      <c r="F67" s="103">
        <v>6</v>
      </c>
      <c r="G67" s="268"/>
      <c r="H67" s="275"/>
      <c r="I67" s="30"/>
      <c r="J67" s="30"/>
      <c r="K67" s="30"/>
      <c r="L67" s="30"/>
      <c r="M67" s="257"/>
      <c r="N67" s="268"/>
      <c r="O67" s="30"/>
      <c r="P67" s="30"/>
      <c r="Q67" s="257"/>
      <c r="R67" s="253"/>
      <c r="S67" s="54"/>
      <c r="T67" s="54"/>
      <c r="U67" s="55"/>
      <c r="V67" s="253"/>
      <c r="W67" s="54"/>
      <c r="X67" s="30"/>
      <c r="Y67" s="30"/>
      <c r="Z67" s="19"/>
      <c r="AA67" s="19"/>
      <c r="AB67" s="19"/>
      <c r="AC67" s="19"/>
    </row>
    <row r="68" spans="1:29" s="7" customFormat="1" ht="13.5" customHeight="1">
      <c r="A68" s="248"/>
      <c r="B68" s="266"/>
      <c r="C68" s="240"/>
      <c r="D68" s="251"/>
      <c r="E68" s="243"/>
      <c r="F68" s="103">
        <v>6</v>
      </c>
      <c r="G68" s="243"/>
      <c r="H68" s="260"/>
      <c r="I68" s="28"/>
      <c r="J68" s="28"/>
      <c r="K68" s="28"/>
      <c r="L68" s="28"/>
      <c r="M68" s="103"/>
      <c r="N68" s="243"/>
      <c r="O68" s="28"/>
      <c r="P68" s="28"/>
      <c r="Q68" s="103"/>
      <c r="R68" s="240"/>
      <c r="S68" s="129"/>
      <c r="T68" s="129"/>
      <c r="U68" s="251"/>
      <c r="V68" s="240"/>
      <c r="W68" s="129"/>
      <c r="X68" s="28"/>
      <c r="Y68" s="28"/>
      <c r="Z68" s="19"/>
      <c r="AA68" s="19"/>
      <c r="AB68" s="19"/>
      <c r="AC68" s="19"/>
    </row>
    <row r="69" spans="1:29" s="7" customFormat="1" ht="8.25" customHeight="1">
      <c r="A69" s="192" t="s">
        <v>131</v>
      </c>
      <c r="B69" s="249" t="s">
        <v>136</v>
      </c>
      <c r="C69" s="118" t="s">
        <v>26</v>
      </c>
      <c r="D69" s="47"/>
      <c r="E69" s="242">
        <v>60</v>
      </c>
      <c r="F69" s="246">
        <v>4</v>
      </c>
      <c r="G69" s="242"/>
      <c r="H69" s="259"/>
      <c r="I69" s="244"/>
      <c r="J69" s="64"/>
      <c r="K69" s="64">
        <v>60</v>
      </c>
      <c r="L69" s="64"/>
      <c r="M69" s="241"/>
      <c r="N69" s="242"/>
      <c r="O69" s="244">
        <v>60</v>
      </c>
      <c r="P69" s="64"/>
      <c r="Q69" s="246"/>
      <c r="R69" s="118"/>
      <c r="S69" s="46"/>
      <c r="T69" s="46"/>
      <c r="U69" s="47"/>
      <c r="V69" s="118"/>
      <c r="W69" s="46"/>
      <c r="X69" s="64"/>
      <c r="Y69" s="64"/>
      <c r="Z69" s="19"/>
      <c r="AA69" s="19"/>
      <c r="AB69" s="19"/>
      <c r="AC69" s="19"/>
    </row>
    <row r="70" spans="1:29" s="7" customFormat="1" ht="8.25" customHeight="1">
      <c r="A70" s="248"/>
      <c r="B70" s="250"/>
      <c r="C70" s="240"/>
      <c r="D70" s="251"/>
      <c r="E70" s="243"/>
      <c r="F70" s="247"/>
      <c r="G70" s="243"/>
      <c r="H70" s="260"/>
      <c r="I70" s="245"/>
      <c r="J70" s="28"/>
      <c r="K70" s="28"/>
      <c r="L70" s="28"/>
      <c r="M70" s="103"/>
      <c r="N70" s="243"/>
      <c r="O70" s="245"/>
      <c r="P70" s="28"/>
      <c r="Q70" s="247"/>
      <c r="R70" s="240"/>
      <c r="S70" s="129"/>
      <c r="T70" s="129"/>
      <c r="U70" s="251"/>
      <c r="V70" s="240"/>
      <c r="W70" s="129"/>
      <c r="X70" s="28"/>
      <c r="Y70" s="28"/>
      <c r="Z70" s="19"/>
      <c r="AA70" s="19"/>
      <c r="AB70" s="19"/>
      <c r="AC70" s="19"/>
    </row>
    <row r="71" spans="1:29" s="7" customFormat="1" ht="12" customHeight="1">
      <c r="A71" s="160" t="s">
        <v>132</v>
      </c>
      <c r="B71" s="25" t="s">
        <v>137</v>
      </c>
      <c r="C71" s="15" t="s">
        <v>21</v>
      </c>
      <c r="D71" s="25"/>
      <c r="E71" s="89">
        <v>30</v>
      </c>
      <c r="F71" s="90">
        <v>1</v>
      </c>
      <c r="G71" s="91"/>
      <c r="H71" s="92"/>
      <c r="I71" s="93">
        <v>30</v>
      </c>
      <c r="J71" s="93"/>
      <c r="K71" s="93"/>
      <c r="L71" s="93"/>
      <c r="M71" s="90"/>
      <c r="N71" s="91"/>
      <c r="O71" s="93">
        <v>30</v>
      </c>
      <c r="P71" s="93"/>
      <c r="Q71" s="90"/>
      <c r="R71" s="89"/>
      <c r="S71" s="26"/>
      <c r="T71" s="26"/>
      <c r="U71" s="100"/>
      <c r="V71" s="58"/>
      <c r="W71" s="16"/>
      <c r="X71" s="26"/>
      <c r="Y71" s="244"/>
      <c r="Z71" s="19"/>
      <c r="AA71" s="19"/>
      <c r="AB71" s="19"/>
      <c r="AC71" s="19"/>
    </row>
    <row r="72" spans="1:29" s="7" customFormat="1" ht="12" customHeight="1" thickBot="1">
      <c r="A72" s="159" t="s">
        <v>130</v>
      </c>
      <c r="B72" s="119" t="s">
        <v>164</v>
      </c>
      <c r="C72" s="120" t="s">
        <v>26</v>
      </c>
      <c r="D72" s="119"/>
      <c r="E72" s="120">
        <v>30</v>
      </c>
      <c r="F72" s="121">
        <v>2</v>
      </c>
      <c r="G72" s="122">
        <v>30</v>
      </c>
      <c r="H72" s="123"/>
      <c r="I72" s="123"/>
      <c r="J72" s="123"/>
      <c r="K72" s="124"/>
      <c r="L72" s="123"/>
      <c r="M72" s="121"/>
      <c r="N72" s="8"/>
      <c r="O72" s="61"/>
      <c r="P72" s="61"/>
      <c r="Q72" s="112"/>
      <c r="R72" s="8"/>
      <c r="S72" s="61"/>
      <c r="T72" s="61"/>
      <c r="U72" s="27"/>
      <c r="V72" s="8">
        <v>30</v>
      </c>
      <c r="W72" s="62"/>
      <c r="X72" s="62"/>
      <c r="Y72" s="62"/>
      <c r="Z72" s="19"/>
      <c r="AA72" s="19"/>
      <c r="AB72" s="19"/>
      <c r="AC72" s="19"/>
    </row>
    <row r="73" spans="1:29" s="7" customFormat="1" ht="13.5" customHeight="1" thickBot="1" thickTop="1">
      <c r="A73" s="168"/>
      <c r="B73" s="107"/>
      <c r="C73" s="104" t="s">
        <v>138</v>
      </c>
      <c r="D73" s="105" t="s">
        <v>139</v>
      </c>
      <c r="E73" s="104">
        <f>SUM(E64:E72)</f>
        <v>660</v>
      </c>
      <c r="F73" s="105">
        <f>SUM(F64:F72)</f>
        <v>37</v>
      </c>
      <c r="G73" s="104">
        <f>SUM(G64:G72)</f>
        <v>30</v>
      </c>
      <c r="H73" s="106">
        <f aca="true" t="shared" si="3" ref="H73:Y73">SUM(H64:H72)</f>
        <v>0</v>
      </c>
      <c r="I73" s="106">
        <f t="shared" si="3"/>
        <v>30</v>
      </c>
      <c r="J73" s="106">
        <f t="shared" si="3"/>
        <v>0</v>
      </c>
      <c r="K73" s="106">
        <f t="shared" si="3"/>
        <v>60</v>
      </c>
      <c r="L73" s="106">
        <f>SUM(L64:L72)</f>
        <v>60</v>
      </c>
      <c r="M73" s="105">
        <f>SUM(M64:M72)</f>
        <v>480</v>
      </c>
      <c r="N73" s="104">
        <f t="shared" si="3"/>
        <v>0</v>
      </c>
      <c r="O73" s="106">
        <f>SUM(O64:O72)</f>
        <v>90</v>
      </c>
      <c r="P73" s="106">
        <f t="shared" si="3"/>
        <v>0</v>
      </c>
      <c r="Q73" s="105">
        <f t="shared" si="3"/>
        <v>160</v>
      </c>
      <c r="R73" s="104">
        <f t="shared" si="3"/>
        <v>0</v>
      </c>
      <c r="S73" s="106">
        <f t="shared" si="3"/>
        <v>0</v>
      </c>
      <c r="T73" s="106">
        <f t="shared" si="3"/>
        <v>0</v>
      </c>
      <c r="U73" s="105">
        <f t="shared" si="3"/>
        <v>160</v>
      </c>
      <c r="V73" s="104">
        <f t="shared" si="3"/>
        <v>30</v>
      </c>
      <c r="W73" s="106">
        <f t="shared" si="3"/>
        <v>30</v>
      </c>
      <c r="X73" s="106">
        <f t="shared" si="3"/>
        <v>0</v>
      </c>
      <c r="Y73" s="106">
        <f t="shared" si="3"/>
        <v>190</v>
      </c>
      <c r="Z73" s="19"/>
      <c r="AA73" s="19"/>
      <c r="AB73" s="19"/>
      <c r="AC73" s="19"/>
    </row>
    <row r="74" spans="1:29" s="7" customFormat="1" ht="13.5" customHeight="1" thickTop="1">
      <c r="A74" s="172" t="s">
        <v>158</v>
      </c>
      <c r="B74" s="173"/>
      <c r="C74" s="199"/>
      <c r="D74" s="175"/>
      <c r="E74" s="199">
        <f>SUM(E31,E47,E62,E73)</f>
        <v>1560</v>
      </c>
      <c r="F74" s="175"/>
      <c r="G74" s="199">
        <f>SUM(G31,G47,G62,G73)</f>
        <v>430</v>
      </c>
      <c r="H74" s="177">
        <f>SUM(H31,H47,H62,H73)</f>
        <v>20</v>
      </c>
      <c r="I74" s="177">
        <f>SUM(I31,I47,I62,I73)</f>
        <v>470</v>
      </c>
      <c r="J74" s="177">
        <f>SUM(J31,J47,J62,J73)</f>
        <v>40</v>
      </c>
      <c r="K74" s="177">
        <f>SUM(K31,K47,K62,K73)</f>
        <v>60</v>
      </c>
      <c r="L74" s="177">
        <f>SUM(L31,L47,L63,L73)</f>
        <v>60</v>
      </c>
      <c r="M74" s="175">
        <f>SUM(M31,M47,M62,M73)</f>
        <v>480</v>
      </c>
      <c r="N74" s="198">
        <f>SUM(N31:O31,N47:O47,N62:O62,N73:O73)</f>
        <v>315</v>
      </c>
      <c r="O74" s="199"/>
      <c r="P74" s="200">
        <f>SUM(P31:Q31,P47:Q47,P62:Q62,P73:Q73)</f>
        <v>295</v>
      </c>
      <c r="Q74" s="201"/>
      <c r="R74" s="198">
        <f>SUM(R31:S31,R47:S47,R62:S62,R73:S73)</f>
        <v>200</v>
      </c>
      <c r="S74" s="199"/>
      <c r="T74" s="200">
        <f>SUM(T31:U31,T47:U47,T62:U62,T73:U73)</f>
        <v>360</v>
      </c>
      <c r="U74" s="201"/>
      <c r="V74" s="198">
        <f>SUM(V31:W31,V47:W47,V62:W62,V73:W73)</f>
        <v>160</v>
      </c>
      <c r="W74" s="199"/>
      <c r="X74" s="200">
        <f>SUM(X31:Y31,X47:Y47,X62:Y62,X73:Y73)</f>
        <v>230</v>
      </c>
      <c r="Y74" s="199"/>
      <c r="Z74" s="19"/>
      <c r="AA74" s="19"/>
      <c r="AB74" s="19"/>
      <c r="AC74" s="19"/>
    </row>
    <row r="75" spans="1:29" s="7" customFormat="1" ht="13.5" customHeight="1" thickBot="1">
      <c r="A75" s="178" t="s">
        <v>168</v>
      </c>
      <c r="B75" s="179"/>
      <c r="C75" s="182"/>
      <c r="D75" s="181"/>
      <c r="E75" s="182"/>
      <c r="F75" s="214">
        <f>SUM(F31,F47,F62,F73)</f>
        <v>160</v>
      </c>
      <c r="G75" s="182"/>
      <c r="H75" s="183"/>
      <c r="I75" s="183"/>
      <c r="J75" s="183"/>
      <c r="K75" s="183"/>
      <c r="L75" s="183"/>
      <c r="M75" s="181"/>
      <c r="N75" s="209">
        <f>SUM(F12:F18,F33:F34,F69,F71)</f>
        <v>30</v>
      </c>
      <c r="O75" s="203"/>
      <c r="P75" s="202">
        <f>SUM(F19:F25,F66)</f>
        <v>30</v>
      </c>
      <c r="Q75" s="214"/>
      <c r="R75" s="209">
        <f>SUM(F26:F30,F35:F39)</f>
        <v>30</v>
      </c>
      <c r="S75" s="203"/>
      <c r="T75" s="202">
        <f>SUM(F40:F44,F52:F56,F67)</f>
        <v>30</v>
      </c>
      <c r="U75" s="214"/>
      <c r="V75" s="209">
        <f>SUM(F57:F61,F64,F72)</f>
        <v>22</v>
      </c>
      <c r="W75" s="203"/>
      <c r="X75" s="202">
        <f>SUM(F45:F46,F65,F68)</f>
        <v>18</v>
      </c>
      <c r="Y75" s="203"/>
      <c r="Z75" s="19"/>
      <c r="AA75" s="19"/>
      <c r="AB75" s="19"/>
      <c r="AC75" s="19"/>
    </row>
    <row r="76" spans="1:29" s="7" customFormat="1" ht="16.5" customHeight="1" thickTop="1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9"/>
      <c r="AA76" s="19"/>
      <c r="AB76" s="19"/>
      <c r="AC76" s="19"/>
    </row>
    <row r="77" spans="1:29" s="7" customFormat="1" ht="19.5" customHeight="1">
      <c r="A77" s="139" t="s">
        <v>157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9"/>
      <c r="AA77" s="19"/>
      <c r="AB77" s="19"/>
      <c r="AC77" s="19"/>
    </row>
    <row r="78" spans="1:29" s="7" customFormat="1" ht="24" customHeight="1">
      <c r="A78" s="215" t="s">
        <v>174</v>
      </c>
      <c r="B78" s="218" t="s">
        <v>23</v>
      </c>
      <c r="C78" s="220" t="s">
        <v>0</v>
      </c>
      <c r="D78" s="221"/>
      <c r="E78" s="222" t="s">
        <v>18</v>
      </c>
      <c r="F78" s="224" t="s">
        <v>1</v>
      </c>
      <c r="G78" s="226" t="s">
        <v>2</v>
      </c>
      <c r="H78" s="227"/>
      <c r="I78" s="227"/>
      <c r="J78" s="227"/>
      <c r="K78" s="227"/>
      <c r="L78" s="227"/>
      <c r="M78" s="228"/>
      <c r="N78" s="220" t="s">
        <v>59</v>
      </c>
      <c r="O78" s="229"/>
      <c r="P78" s="229"/>
      <c r="Q78" s="221"/>
      <c r="R78" s="220" t="s">
        <v>60</v>
      </c>
      <c r="S78" s="229"/>
      <c r="T78" s="229"/>
      <c r="U78" s="221"/>
      <c r="V78" s="220" t="s">
        <v>61</v>
      </c>
      <c r="W78" s="229"/>
      <c r="X78" s="229"/>
      <c r="Y78" s="229"/>
      <c r="Z78" s="19"/>
      <c r="AA78" s="19"/>
      <c r="AB78" s="19"/>
      <c r="AC78" s="19"/>
    </row>
    <row r="79" spans="1:29" s="69" customFormat="1" ht="12" customHeight="1">
      <c r="A79" s="216"/>
      <c r="B79" s="218"/>
      <c r="C79" s="220" t="s">
        <v>11</v>
      </c>
      <c r="D79" s="221" t="s">
        <v>10</v>
      </c>
      <c r="E79" s="222"/>
      <c r="F79" s="224"/>
      <c r="G79" s="226" t="s">
        <v>3</v>
      </c>
      <c r="H79" s="227" t="s">
        <v>4</v>
      </c>
      <c r="I79" s="227" t="s">
        <v>5</v>
      </c>
      <c r="J79" s="227"/>
      <c r="K79" s="227" t="s">
        <v>7</v>
      </c>
      <c r="L79" s="227" t="s">
        <v>8</v>
      </c>
      <c r="M79" s="228" t="s">
        <v>9</v>
      </c>
      <c r="N79" s="226" t="s">
        <v>12</v>
      </c>
      <c r="O79" s="227"/>
      <c r="P79" s="227" t="s">
        <v>13</v>
      </c>
      <c r="Q79" s="228"/>
      <c r="R79" s="226" t="s">
        <v>14</v>
      </c>
      <c r="S79" s="227"/>
      <c r="T79" s="227" t="s">
        <v>15</v>
      </c>
      <c r="U79" s="228"/>
      <c r="V79" s="226" t="s">
        <v>16</v>
      </c>
      <c r="W79" s="227"/>
      <c r="X79" s="227" t="s">
        <v>17</v>
      </c>
      <c r="Y79" s="227"/>
      <c r="Z79" s="68"/>
      <c r="AA79" s="68"/>
      <c r="AB79" s="68"/>
      <c r="AC79" s="68"/>
    </row>
    <row r="80" spans="1:25" ht="12" customHeight="1" thickBot="1">
      <c r="A80" s="217"/>
      <c r="B80" s="219"/>
      <c r="C80" s="230"/>
      <c r="D80" s="231"/>
      <c r="E80" s="223"/>
      <c r="F80" s="225"/>
      <c r="G80" s="232"/>
      <c r="H80" s="233"/>
      <c r="I80" s="233" t="s">
        <v>6</v>
      </c>
      <c r="J80" s="233" t="s">
        <v>3</v>
      </c>
      <c r="K80" s="233"/>
      <c r="L80" s="233"/>
      <c r="M80" s="234"/>
      <c r="N80" s="232" t="s">
        <v>19</v>
      </c>
      <c r="O80" s="233" t="s">
        <v>5</v>
      </c>
      <c r="P80" s="233" t="s">
        <v>19</v>
      </c>
      <c r="Q80" s="234" t="s">
        <v>5</v>
      </c>
      <c r="R80" s="232" t="s">
        <v>19</v>
      </c>
      <c r="S80" s="233" t="s">
        <v>5</v>
      </c>
      <c r="T80" s="233" t="s">
        <v>19</v>
      </c>
      <c r="U80" s="234" t="s">
        <v>5</v>
      </c>
      <c r="V80" s="232" t="s">
        <v>19</v>
      </c>
      <c r="W80" s="233" t="s">
        <v>5</v>
      </c>
      <c r="X80" s="233" t="s">
        <v>19</v>
      </c>
      <c r="Y80" s="233" t="s">
        <v>5</v>
      </c>
    </row>
    <row r="81" spans="1:25" ht="22.5" customHeight="1" thickTop="1">
      <c r="A81" s="194" t="s">
        <v>124</v>
      </c>
      <c r="B81" s="42"/>
      <c r="C81" s="114" t="s">
        <v>26</v>
      </c>
      <c r="D81" s="42"/>
      <c r="E81" s="114">
        <v>20</v>
      </c>
      <c r="F81" s="42">
        <v>2</v>
      </c>
      <c r="G81" s="114">
        <v>20</v>
      </c>
      <c r="H81" s="115"/>
      <c r="I81" s="117"/>
      <c r="J81" s="116"/>
      <c r="K81" s="93"/>
      <c r="L81" s="93"/>
      <c r="M81" s="90"/>
      <c r="N81" s="82"/>
      <c r="O81" s="116"/>
      <c r="P81" s="116"/>
      <c r="Q81" s="81"/>
      <c r="R81" s="114"/>
      <c r="S81" s="117"/>
      <c r="T81" s="117"/>
      <c r="U81" s="42"/>
      <c r="V81" s="114">
        <v>20</v>
      </c>
      <c r="W81" s="117"/>
      <c r="X81" s="117"/>
      <c r="Y81" s="117"/>
    </row>
    <row r="82" spans="1:25" ht="22.5" customHeight="1">
      <c r="A82" s="196" t="s">
        <v>129</v>
      </c>
      <c r="B82" s="42"/>
      <c r="C82" s="114" t="s">
        <v>26</v>
      </c>
      <c r="D82" s="42"/>
      <c r="E82" s="114">
        <v>20</v>
      </c>
      <c r="F82" s="42">
        <v>3</v>
      </c>
      <c r="G82" s="114"/>
      <c r="H82" s="115"/>
      <c r="I82" s="117">
        <v>20</v>
      </c>
      <c r="J82" s="116"/>
      <c r="K82" s="93"/>
      <c r="L82" s="93"/>
      <c r="M82" s="90"/>
      <c r="N82" s="82"/>
      <c r="O82" s="116"/>
      <c r="P82" s="116"/>
      <c r="Q82" s="81"/>
      <c r="R82" s="114"/>
      <c r="S82" s="117"/>
      <c r="T82" s="116"/>
      <c r="U82" s="42"/>
      <c r="V82" s="114"/>
      <c r="W82" s="117">
        <v>20</v>
      </c>
      <c r="X82" s="117"/>
      <c r="Y82" s="117"/>
    </row>
    <row r="83" spans="1:25" ht="12" customHeight="1">
      <c r="A83" s="195" t="s">
        <v>141</v>
      </c>
      <c r="B83" s="42"/>
      <c r="C83" s="114" t="s">
        <v>26</v>
      </c>
      <c r="D83" s="42"/>
      <c r="E83" s="114">
        <v>20</v>
      </c>
      <c r="F83" s="42">
        <v>3</v>
      </c>
      <c r="G83" s="114"/>
      <c r="H83" s="115"/>
      <c r="I83" s="117">
        <v>20</v>
      </c>
      <c r="J83" s="116"/>
      <c r="K83" s="93"/>
      <c r="L83" s="93"/>
      <c r="M83" s="90"/>
      <c r="N83" s="82"/>
      <c r="O83" s="116"/>
      <c r="P83" s="116"/>
      <c r="Q83" s="81"/>
      <c r="R83" s="114"/>
      <c r="S83" s="117"/>
      <c r="T83" s="116"/>
      <c r="U83" s="42"/>
      <c r="V83" s="114"/>
      <c r="W83" s="117">
        <v>20</v>
      </c>
      <c r="X83" s="117"/>
      <c r="Y83" s="117"/>
    </row>
    <row r="84" spans="1:25" ht="12" customHeight="1">
      <c r="A84" s="195" t="s">
        <v>125</v>
      </c>
      <c r="B84" s="42"/>
      <c r="C84" s="114"/>
      <c r="D84" s="42" t="s">
        <v>26</v>
      </c>
      <c r="E84" s="114">
        <v>30</v>
      </c>
      <c r="F84" s="42">
        <v>4</v>
      </c>
      <c r="G84" s="114"/>
      <c r="H84" s="115"/>
      <c r="I84" s="117"/>
      <c r="J84" s="117">
        <v>30</v>
      </c>
      <c r="K84" s="93"/>
      <c r="L84" s="93"/>
      <c r="M84" s="90"/>
      <c r="N84" s="82"/>
      <c r="O84" s="116"/>
      <c r="P84" s="116"/>
      <c r="Q84" s="81"/>
      <c r="R84" s="114"/>
      <c r="S84" s="117"/>
      <c r="T84" s="117"/>
      <c r="U84" s="42"/>
      <c r="V84" s="114"/>
      <c r="W84" s="117"/>
      <c r="X84" s="117"/>
      <c r="Y84" s="117">
        <v>30</v>
      </c>
    </row>
    <row r="85" spans="1:25" ht="12" customHeight="1">
      <c r="A85" s="196" t="s">
        <v>126</v>
      </c>
      <c r="B85" s="42"/>
      <c r="C85" s="114"/>
      <c r="D85" s="42" t="s">
        <v>26</v>
      </c>
      <c r="E85" s="114">
        <v>20</v>
      </c>
      <c r="F85" s="42">
        <v>3</v>
      </c>
      <c r="G85" s="114"/>
      <c r="H85" s="115"/>
      <c r="I85" s="117">
        <v>20</v>
      </c>
      <c r="J85" s="116"/>
      <c r="K85" s="93"/>
      <c r="L85" s="93"/>
      <c r="M85" s="90"/>
      <c r="N85" s="82"/>
      <c r="O85" s="116"/>
      <c r="P85" s="116"/>
      <c r="Q85" s="81"/>
      <c r="R85" s="114"/>
      <c r="S85" s="117"/>
      <c r="T85" s="116"/>
      <c r="U85" s="42"/>
      <c r="V85" s="114"/>
      <c r="W85" s="117"/>
      <c r="X85" s="117"/>
      <c r="Y85" s="117">
        <v>20</v>
      </c>
    </row>
    <row r="86" spans="1:25" ht="22.5" customHeight="1">
      <c r="A86" s="195" t="s">
        <v>127</v>
      </c>
      <c r="B86" s="42"/>
      <c r="C86" s="114"/>
      <c r="D86" s="42" t="s">
        <v>26</v>
      </c>
      <c r="E86" s="114">
        <v>20</v>
      </c>
      <c r="F86" s="42">
        <v>3</v>
      </c>
      <c r="G86" s="114"/>
      <c r="H86" s="115"/>
      <c r="I86" s="117">
        <v>20</v>
      </c>
      <c r="J86" s="116"/>
      <c r="K86" s="93"/>
      <c r="L86" s="93"/>
      <c r="M86" s="90"/>
      <c r="N86" s="82"/>
      <c r="O86" s="116"/>
      <c r="P86" s="116"/>
      <c r="Q86" s="81"/>
      <c r="R86" s="114"/>
      <c r="S86" s="117"/>
      <c r="T86" s="116"/>
      <c r="U86" s="42"/>
      <c r="V86" s="114"/>
      <c r="W86" s="117"/>
      <c r="X86" s="117"/>
      <c r="Y86" s="117">
        <v>20</v>
      </c>
    </row>
    <row r="87" spans="1:25" ht="12" customHeight="1" thickBot="1">
      <c r="A87" s="197" t="s">
        <v>128</v>
      </c>
      <c r="B87" s="42"/>
      <c r="C87" s="114"/>
      <c r="D87" s="42" t="s">
        <v>26</v>
      </c>
      <c r="E87" s="114">
        <v>20</v>
      </c>
      <c r="F87" s="42">
        <v>2</v>
      </c>
      <c r="G87" s="114"/>
      <c r="H87" s="115"/>
      <c r="I87" s="117">
        <v>20</v>
      </c>
      <c r="J87" s="116"/>
      <c r="K87" s="93"/>
      <c r="L87" s="93"/>
      <c r="M87" s="90"/>
      <c r="N87" s="82"/>
      <c r="O87" s="116"/>
      <c r="P87" s="116"/>
      <c r="Q87" s="81"/>
      <c r="R87" s="114"/>
      <c r="S87" s="117"/>
      <c r="T87" s="116"/>
      <c r="U87" s="42"/>
      <c r="V87" s="114"/>
      <c r="W87" s="117"/>
      <c r="X87" s="117"/>
      <c r="Y87" s="117">
        <v>20</v>
      </c>
    </row>
    <row r="88" spans="1:25" ht="13.5" customHeight="1" thickBot="1" thickTop="1">
      <c r="A88" s="193"/>
      <c r="B88" s="107"/>
      <c r="C88" s="104" t="s">
        <v>28</v>
      </c>
      <c r="D88" s="105" t="s">
        <v>53</v>
      </c>
      <c r="E88" s="104">
        <f aca="true" t="shared" si="4" ref="E88:Y88">SUM(E81:E87)</f>
        <v>150</v>
      </c>
      <c r="F88" s="105">
        <f>SUM(F81:F87)</f>
        <v>20</v>
      </c>
      <c r="G88" s="104">
        <f t="shared" si="4"/>
        <v>20</v>
      </c>
      <c r="H88" s="106">
        <f t="shared" si="4"/>
        <v>0</v>
      </c>
      <c r="I88" s="106">
        <f t="shared" si="4"/>
        <v>100</v>
      </c>
      <c r="J88" s="106">
        <f t="shared" si="4"/>
        <v>30</v>
      </c>
      <c r="K88" s="106">
        <f t="shared" si="4"/>
        <v>0</v>
      </c>
      <c r="L88" s="106">
        <f t="shared" si="4"/>
        <v>0</v>
      </c>
      <c r="M88" s="105">
        <f t="shared" si="4"/>
        <v>0</v>
      </c>
      <c r="N88" s="104">
        <f t="shared" si="4"/>
        <v>0</v>
      </c>
      <c r="O88" s="106">
        <f t="shared" si="4"/>
        <v>0</v>
      </c>
      <c r="P88" s="106">
        <f t="shared" si="4"/>
        <v>0</v>
      </c>
      <c r="Q88" s="105">
        <f t="shared" si="4"/>
        <v>0</v>
      </c>
      <c r="R88" s="104">
        <f t="shared" si="4"/>
        <v>0</v>
      </c>
      <c r="S88" s="106">
        <f t="shared" si="4"/>
        <v>0</v>
      </c>
      <c r="T88" s="106">
        <f t="shared" si="4"/>
        <v>0</v>
      </c>
      <c r="U88" s="105">
        <f t="shared" si="4"/>
        <v>0</v>
      </c>
      <c r="V88" s="104">
        <f t="shared" si="4"/>
        <v>20</v>
      </c>
      <c r="W88" s="106">
        <f t="shared" si="4"/>
        <v>40</v>
      </c>
      <c r="X88" s="106">
        <f t="shared" si="4"/>
        <v>0</v>
      </c>
      <c r="Y88" s="106">
        <f t="shared" si="4"/>
        <v>90</v>
      </c>
    </row>
    <row r="89" spans="1:25" ht="12" thickTop="1">
      <c r="A89" s="172" t="s">
        <v>159</v>
      </c>
      <c r="B89" s="173"/>
      <c r="C89" s="199"/>
      <c r="D89" s="175"/>
      <c r="E89" s="199">
        <f>SUM(E88)</f>
        <v>150</v>
      </c>
      <c r="F89" s="175"/>
      <c r="G89" s="199">
        <f aca="true" t="shared" si="5" ref="G89:M89">SUM(G88)</f>
        <v>20</v>
      </c>
      <c r="H89" s="177">
        <f t="shared" si="5"/>
        <v>0</v>
      </c>
      <c r="I89" s="177">
        <f t="shared" si="5"/>
        <v>100</v>
      </c>
      <c r="J89" s="177">
        <f t="shared" si="5"/>
        <v>30</v>
      </c>
      <c r="K89" s="177">
        <f t="shared" si="5"/>
        <v>0</v>
      </c>
      <c r="L89" s="177">
        <f t="shared" si="5"/>
        <v>0</v>
      </c>
      <c r="M89" s="175">
        <f t="shared" si="5"/>
        <v>0</v>
      </c>
      <c r="N89" s="198">
        <f>SUM(N88:O88)</f>
        <v>0</v>
      </c>
      <c r="O89" s="199"/>
      <c r="P89" s="200">
        <f>SUM(P88:Q88)</f>
        <v>0</v>
      </c>
      <c r="Q89" s="201"/>
      <c r="R89" s="198">
        <f>SUM(R88:S88)</f>
        <v>0</v>
      </c>
      <c r="S89" s="199"/>
      <c r="T89" s="200">
        <f>SUM(T88:U88)</f>
        <v>0</v>
      </c>
      <c r="U89" s="201"/>
      <c r="V89" s="198">
        <f>SUM(V88:W88)</f>
        <v>60</v>
      </c>
      <c r="W89" s="199"/>
      <c r="X89" s="200">
        <f>SUM(X88:Y88)</f>
        <v>90</v>
      </c>
      <c r="Y89" s="199"/>
    </row>
    <row r="90" spans="1:25" ht="12" thickBot="1">
      <c r="A90" s="178" t="s">
        <v>160</v>
      </c>
      <c r="B90" s="179"/>
      <c r="C90" s="182"/>
      <c r="D90" s="181"/>
      <c r="E90" s="182"/>
      <c r="F90" s="214">
        <f>SUM(F88)</f>
        <v>20</v>
      </c>
      <c r="G90" s="182"/>
      <c r="H90" s="183"/>
      <c r="I90" s="183"/>
      <c r="J90" s="183"/>
      <c r="K90" s="183"/>
      <c r="L90" s="183"/>
      <c r="M90" s="181"/>
      <c r="N90" s="209"/>
      <c r="O90" s="203"/>
      <c r="P90" s="202"/>
      <c r="Q90" s="214"/>
      <c r="R90" s="209"/>
      <c r="S90" s="203"/>
      <c r="T90" s="202"/>
      <c r="U90" s="214"/>
      <c r="V90" s="209">
        <f>SUM(F81:F83)</f>
        <v>8</v>
      </c>
      <c r="W90" s="203"/>
      <c r="X90" s="202">
        <f>SUM(F84:F87)</f>
        <v>12</v>
      </c>
      <c r="Y90" s="203"/>
    </row>
    <row r="91" spans="1:25" ht="15" customHeight="1" thickBot="1" thickTop="1">
      <c r="A91" s="184"/>
      <c r="B91" s="185"/>
      <c r="C91" s="185"/>
      <c r="D91" s="185"/>
      <c r="E91" s="186"/>
      <c r="F91" s="186"/>
      <c r="G91" s="187"/>
      <c r="H91" s="187"/>
      <c r="I91" s="187"/>
      <c r="J91" s="187"/>
      <c r="K91" s="187"/>
      <c r="L91" s="187"/>
      <c r="M91" s="187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</row>
    <row r="92" spans="1:25" ht="13.5" customHeight="1" thickTop="1">
      <c r="A92" s="172" t="s">
        <v>161</v>
      </c>
      <c r="B92" s="173"/>
      <c r="C92" s="199"/>
      <c r="D92" s="175"/>
      <c r="E92" s="199">
        <f>SUM(E74,E89)</f>
        <v>1710</v>
      </c>
      <c r="F92" s="175"/>
      <c r="G92" s="199">
        <f aca="true" t="shared" si="6" ref="G92:N92">SUM(G74,G89)</f>
        <v>450</v>
      </c>
      <c r="H92" s="177">
        <f t="shared" si="6"/>
        <v>20</v>
      </c>
      <c r="I92" s="177">
        <f t="shared" si="6"/>
        <v>570</v>
      </c>
      <c r="J92" s="177">
        <f t="shared" si="6"/>
        <v>70</v>
      </c>
      <c r="K92" s="189">
        <f t="shared" si="6"/>
        <v>60</v>
      </c>
      <c r="L92" s="177">
        <f t="shared" si="6"/>
        <v>60</v>
      </c>
      <c r="M92" s="175">
        <f t="shared" si="6"/>
        <v>480</v>
      </c>
      <c r="N92" s="198">
        <f t="shared" si="6"/>
        <v>315</v>
      </c>
      <c r="O92" s="199"/>
      <c r="P92" s="200">
        <f>SUM(P74,P89)</f>
        <v>295</v>
      </c>
      <c r="Q92" s="201"/>
      <c r="R92" s="198">
        <f>SUM(R74,R89)</f>
        <v>200</v>
      </c>
      <c r="S92" s="199"/>
      <c r="T92" s="200">
        <f>SUM(T74,T89)</f>
        <v>360</v>
      </c>
      <c r="U92" s="201"/>
      <c r="V92" s="198">
        <f>SUM(V74,V89)</f>
        <v>220</v>
      </c>
      <c r="W92" s="199"/>
      <c r="X92" s="200">
        <f>SUM(X74,X89)</f>
        <v>320</v>
      </c>
      <c r="Y92" s="199"/>
    </row>
    <row r="93" spans="1:25" ht="13.5" customHeight="1" thickBot="1">
      <c r="A93" s="178" t="s">
        <v>162</v>
      </c>
      <c r="B93" s="179"/>
      <c r="C93" s="182"/>
      <c r="D93" s="181"/>
      <c r="E93" s="182"/>
      <c r="F93" s="214">
        <f>SUM(F75,F90)</f>
        <v>180</v>
      </c>
      <c r="G93" s="182"/>
      <c r="H93" s="183"/>
      <c r="I93" s="183"/>
      <c r="J93" s="183"/>
      <c r="K93" s="183"/>
      <c r="L93" s="183"/>
      <c r="M93" s="181"/>
      <c r="N93" s="209">
        <f>SUM(N75,N90)</f>
        <v>30</v>
      </c>
      <c r="O93" s="203"/>
      <c r="P93" s="202">
        <f>SUM(P75,P90)</f>
        <v>30</v>
      </c>
      <c r="Q93" s="214"/>
      <c r="R93" s="209">
        <f>SUM(R75,R90)</f>
        <v>30</v>
      </c>
      <c r="S93" s="203"/>
      <c r="T93" s="202">
        <f>SUM(T75,T90)</f>
        <v>30</v>
      </c>
      <c r="U93" s="214"/>
      <c r="V93" s="209">
        <f>SUM(V75,V90)</f>
        <v>30</v>
      </c>
      <c r="W93" s="203"/>
      <c r="X93" s="202">
        <f>SUM(X75,X90)</f>
        <v>30</v>
      </c>
      <c r="Y93" s="203"/>
    </row>
    <row r="94" spans="1:25" ht="13.5" customHeight="1" thickTop="1">
      <c r="A94" s="172" t="s">
        <v>163</v>
      </c>
      <c r="B94" s="173"/>
      <c r="C94" s="174"/>
      <c r="D94" s="175"/>
      <c r="E94" s="176">
        <f>SUM(E66)</f>
        <v>480</v>
      </c>
      <c r="F94" s="201"/>
      <c r="G94" s="174"/>
      <c r="H94" s="177"/>
      <c r="I94" s="174"/>
      <c r="J94" s="177"/>
      <c r="K94" s="177"/>
      <c r="L94" s="174"/>
      <c r="M94" s="175"/>
      <c r="N94" s="198">
        <f>SUM(O34)</f>
        <v>45</v>
      </c>
      <c r="O94" s="199"/>
      <c r="P94" s="200">
        <f>SUM(Q66:Q68)</f>
        <v>160</v>
      </c>
      <c r="Q94" s="201"/>
      <c r="R94" s="198"/>
      <c r="S94" s="199"/>
      <c r="T94" s="200">
        <f>SUM(U66:U68)</f>
        <v>160</v>
      </c>
      <c r="U94" s="201"/>
      <c r="V94" s="198"/>
      <c r="W94" s="199"/>
      <c r="X94" s="200">
        <f>SUM(Y66:Y68)</f>
        <v>160</v>
      </c>
      <c r="Y94" s="199"/>
    </row>
    <row r="95" spans="1:25" ht="13.5" customHeight="1" thickBot="1">
      <c r="A95" s="178" t="s">
        <v>140</v>
      </c>
      <c r="B95" s="179"/>
      <c r="C95" s="180"/>
      <c r="D95" s="181"/>
      <c r="E95" s="182"/>
      <c r="F95" s="214">
        <f>SUM(F66:F68)</f>
        <v>18</v>
      </c>
      <c r="G95" s="180"/>
      <c r="H95" s="183"/>
      <c r="I95" s="180"/>
      <c r="J95" s="183"/>
      <c r="K95" s="183"/>
      <c r="L95" s="180"/>
      <c r="M95" s="181"/>
      <c r="N95" s="209">
        <f>SUM(F34)</f>
        <v>3</v>
      </c>
      <c r="O95" s="203"/>
      <c r="P95" s="202">
        <f>SUM(F66)</f>
        <v>6</v>
      </c>
      <c r="Q95" s="214"/>
      <c r="R95" s="209"/>
      <c r="S95" s="203"/>
      <c r="T95" s="202">
        <f>SUM(F67)</f>
        <v>6</v>
      </c>
      <c r="U95" s="214"/>
      <c r="V95" s="209"/>
      <c r="W95" s="203"/>
      <c r="X95" s="202">
        <f>SUM(F68)</f>
        <v>6</v>
      </c>
      <c r="Y95" s="203"/>
    </row>
    <row r="96" spans="1:25" ht="13.5" customHeight="1" thickTop="1">
      <c r="A96" s="172" t="s">
        <v>177</v>
      </c>
      <c r="B96" s="173"/>
      <c r="C96" s="174"/>
      <c r="D96" s="175"/>
      <c r="E96" s="176">
        <f>SUM(E73,E89)</f>
        <v>810</v>
      </c>
      <c r="F96" s="201"/>
      <c r="G96" s="174"/>
      <c r="H96" s="177"/>
      <c r="I96" s="174"/>
      <c r="J96" s="177"/>
      <c r="K96" s="177"/>
      <c r="L96" s="174"/>
      <c r="M96" s="175"/>
      <c r="N96" s="198">
        <f>SUM(N73,O73,N89)</f>
        <v>90</v>
      </c>
      <c r="O96" s="212"/>
      <c r="P96" s="200">
        <f>SUM(P73,Q73,P89)</f>
        <v>160</v>
      </c>
      <c r="Q96" s="213"/>
      <c r="R96" s="198">
        <f>SUM(R73,S73,R89)</f>
        <v>0</v>
      </c>
      <c r="S96" s="212"/>
      <c r="T96" s="200">
        <f>SUM(T73,U73,T89)</f>
        <v>160</v>
      </c>
      <c r="U96" s="213"/>
      <c r="V96" s="198">
        <f>SUM(V73,W73,V89)</f>
        <v>120</v>
      </c>
      <c r="W96" s="199"/>
      <c r="X96" s="200">
        <f>SUM(X73,Y73,X89)</f>
        <v>280</v>
      </c>
      <c r="Y96" s="199"/>
    </row>
    <row r="97" spans="1:25" ht="13.5" customHeight="1" thickBot="1">
      <c r="A97" s="178" t="s">
        <v>178</v>
      </c>
      <c r="B97" s="179"/>
      <c r="C97" s="180"/>
      <c r="D97" s="181"/>
      <c r="E97" s="182"/>
      <c r="F97" s="214">
        <f>SUM(F73,F90)</f>
        <v>57</v>
      </c>
      <c r="G97" s="180"/>
      <c r="H97" s="183"/>
      <c r="I97" s="180"/>
      <c r="J97" s="183"/>
      <c r="K97" s="183"/>
      <c r="L97" s="180"/>
      <c r="M97" s="181"/>
      <c r="N97" s="209">
        <f>SUM(F69:F71)</f>
        <v>5</v>
      </c>
      <c r="O97" s="210"/>
      <c r="P97" s="202">
        <f>SUM(F67)</f>
        <v>6</v>
      </c>
      <c r="Q97" s="211"/>
      <c r="R97" s="209"/>
      <c r="S97" s="210"/>
      <c r="T97" s="202">
        <f>SUM(F67)</f>
        <v>6</v>
      </c>
      <c r="U97" s="211"/>
      <c r="V97" s="209">
        <f>SUM(F64,F72,F81:F83)</f>
        <v>16</v>
      </c>
      <c r="W97" s="203"/>
      <c r="X97" s="202">
        <f>SUM(F65,F68,F84:F87)</f>
        <v>24</v>
      </c>
      <c r="Y97" s="203"/>
    </row>
    <row r="98" spans="1:25" ht="13.5" customHeight="1" thickBot="1" thickTop="1">
      <c r="A98" s="171" t="s">
        <v>52</v>
      </c>
      <c r="B98" s="165"/>
      <c r="C98" s="208"/>
      <c r="D98" s="166"/>
      <c r="E98" s="208"/>
      <c r="F98" s="166"/>
      <c r="G98" s="208"/>
      <c r="H98" s="167"/>
      <c r="I98" s="208"/>
      <c r="J98" s="167"/>
      <c r="K98" s="167"/>
      <c r="L98" s="208"/>
      <c r="M98" s="166"/>
      <c r="N98" s="204">
        <v>2</v>
      </c>
      <c r="O98" s="205"/>
      <c r="P98" s="206">
        <v>2</v>
      </c>
      <c r="Q98" s="207"/>
      <c r="R98" s="204">
        <v>1</v>
      </c>
      <c r="S98" s="205"/>
      <c r="T98" s="206"/>
      <c r="U98" s="208"/>
      <c r="V98" s="204"/>
      <c r="W98" s="205"/>
      <c r="X98" s="206"/>
      <c r="Y98" s="205"/>
    </row>
    <row r="99" spans="1:25" ht="12" thickTop="1">
      <c r="A99" s="9"/>
      <c r="B99" s="9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3"/>
    </row>
    <row r="100" spans="1:25" ht="11.25">
      <c r="A100" s="9"/>
      <c r="B100" s="9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3"/>
    </row>
    <row r="101" spans="1:25" ht="11.25">
      <c r="A101" s="139" t="s">
        <v>157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</row>
    <row r="102" spans="1:25" ht="11.25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</row>
    <row r="103" spans="1:25" ht="24" customHeight="1">
      <c r="A103" s="215" t="s">
        <v>173</v>
      </c>
      <c r="B103" s="218" t="s">
        <v>23</v>
      </c>
      <c r="C103" s="220" t="s">
        <v>0</v>
      </c>
      <c r="D103" s="221"/>
      <c r="E103" s="222" t="s">
        <v>18</v>
      </c>
      <c r="F103" s="224" t="s">
        <v>1</v>
      </c>
      <c r="G103" s="226" t="s">
        <v>2</v>
      </c>
      <c r="H103" s="227"/>
      <c r="I103" s="227"/>
      <c r="J103" s="227"/>
      <c r="K103" s="227"/>
      <c r="L103" s="227"/>
      <c r="M103" s="228"/>
      <c r="N103" s="220" t="s">
        <v>59</v>
      </c>
      <c r="O103" s="229"/>
      <c r="P103" s="229"/>
      <c r="Q103" s="221"/>
      <c r="R103" s="220" t="s">
        <v>60</v>
      </c>
      <c r="S103" s="229"/>
      <c r="T103" s="229"/>
      <c r="U103" s="221"/>
      <c r="V103" s="220" t="s">
        <v>61</v>
      </c>
      <c r="W103" s="229"/>
      <c r="X103" s="229"/>
      <c r="Y103" s="229"/>
    </row>
    <row r="104" spans="1:25" ht="12" customHeight="1">
      <c r="A104" s="216"/>
      <c r="B104" s="218"/>
      <c r="C104" s="220" t="s">
        <v>11</v>
      </c>
      <c r="D104" s="221" t="s">
        <v>10</v>
      </c>
      <c r="E104" s="222"/>
      <c r="F104" s="224"/>
      <c r="G104" s="226" t="s">
        <v>3</v>
      </c>
      <c r="H104" s="227" t="s">
        <v>4</v>
      </c>
      <c r="I104" s="227" t="s">
        <v>5</v>
      </c>
      <c r="J104" s="227"/>
      <c r="K104" s="227" t="s">
        <v>7</v>
      </c>
      <c r="L104" s="227" t="s">
        <v>8</v>
      </c>
      <c r="M104" s="228" t="s">
        <v>9</v>
      </c>
      <c r="N104" s="226" t="s">
        <v>12</v>
      </c>
      <c r="O104" s="227"/>
      <c r="P104" s="227" t="s">
        <v>13</v>
      </c>
      <c r="Q104" s="228"/>
      <c r="R104" s="226" t="s">
        <v>14</v>
      </c>
      <c r="S104" s="227"/>
      <c r="T104" s="227" t="s">
        <v>15</v>
      </c>
      <c r="U104" s="228"/>
      <c r="V104" s="226" t="s">
        <v>16</v>
      </c>
      <c r="W104" s="227"/>
      <c r="X104" s="227" t="s">
        <v>17</v>
      </c>
      <c r="Y104" s="227"/>
    </row>
    <row r="105" spans="1:25" ht="12" customHeight="1" thickBot="1">
      <c r="A105" s="217"/>
      <c r="B105" s="219"/>
      <c r="C105" s="230"/>
      <c r="D105" s="231"/>
      <c r="E105" s="223"/>
      <c r="F105" s="225"/>
      <c r="G105" s="232"/>
      <c r="H105" s="233"/>
      <c r="I105" s="233" t="s">
        <v>6</v>
      </c>
      <c r="J105" s="233" t="s">
        <v>3</v>
      </c>
      <c r="K105" s="233"/>
      <c r="L105" s="233"/>
      <c r="M105" s="234"/>
      <c r="N105" s="232" t="s">
        <v>19</v>
      </c>
      <c r="O105" s="233" t="s">
        <v>5</v>
      </c>
      <c r="P105" s="233" t="s">
        <v>19</v>
      </c>
      <c r="Q105" s="234" t="s">
        <v>5</v>
      </c>
      <c r="R105" s="232" t="s">
        <v>19</v>
      </c>
      <c r="S105" s="233" t="s">
        <v>5</v>
      </c>
      <c r="T105" s="233" t="s">
        <v>19</v>
      </c>
      <c r="U105" s="234" t="s">
        <v>5</v>
      </c>
      <c r="V105" s="232" t="s">
        <v>19</v>
      </c>
      <c r="W105" s="233" t="s">
        <v>5</v>
      </c>
      <c r="X105" s="233" t="s">
        <v>19</v>
      </c>
      <c r="Y105" s="233" t="s">
        <v>5</v>
      </c>
    </row>
    <row r="106" spans="1:25" ht="12" customHeight="1" thickTop="1">
      <c r="A106" s="195" t="s">
        <v>142</v>
      </c>
      <c r="B106" s="42"/>
      <c r="C106" s="114" t="s">
        <v>26</v>
      </c>
      <c r="D106" s="42"/>
      <c r="E106" s="114">
        <v>15</v>
      </c>
      <c r="F106" s="42">
        <v>2</v>
      </c>
      <c r="G106" s="114">
        <v>15</v>
      </c>
      <c r="H106" s="115"/>
      <c r="I106" s="154"/>
      <c r="J106" s="116"/>
      <c r="K106" s="93"/>
      <c r="L106" s="93"/>
      <c r="M106" s="90"/>
      <c r="N106" s="82"/>
      <c r="O106" s="116"/>
      <c r="P106" s="116"/>
      <c r="Q106" s="42"/>
      <c r="R106" s="114"/>
      <c r="S106" s="117"/>
      <c r="T106" s="154"/>
      <c r="U106" s="42"/>
      <c r="V106" s="114">
        <v>15</v>
      </c>
      <c r="W106" s="117"/>
      <c r="X106" s="117"/>
      <c r="Y106" s="117"/>
    </row>
    <row r="107" spans="1:25" ht="12" customHeight="1">
      <c r="A107" s="195" t="s">
        <v>147</v>
      </c>
      <c r="B107" s="42"/>
      <c r="C107" s="114" t="s">
        <v>26</v>
      </c>
      <c r="D107" s="42"/>
      <c r="E107" s="114">
        <v>15</v>
      </c>
      <c r="F107" s="42">
        <v>2</v>
      </c>
      <c r="G107" s="114"/>
      <c r="H107" s="115"/>
      <c r="I107" s="117">
        <v>15</v>
      </c>
      <c r="J107" s="116"/>
      <c r="K107" s="93"/>
      <c r="L107" s="93"/>
      <c r="M107" s="90"/>
      <c r="N107" s="82"/>
      <c r="O107" s="116"/>
      <c r="P107" s="116"/>
      <c r="Q107" s="81"/>
      <c r="R107" s="114"/>
      <c r="S107" s="117"/>
      <c r="T107" s="116"/>
      <c r="U107" s="42"/>
      <c r="V107" s="114"/>
      <c r="W107" s="117">
        <v>15</v>
      </c>
      <c r="X107" s="117"/>
      <c r="Y107" s="117"/>
    </row>
    <row r="108" spans="1:25" ht="12" customHeight="1">
      <c r="A108" s="196" t="s">
        <v>143</v>
      </c>
      <c r="B108" s="42"/>
      <c r="C108" s="114"/>
      <c r="D108" s="42" t="s">
        <v>26</v>
      </c>
      <c r="E108" s="114">
        <v>15</v>
      </c>
      <c r="F108" s="42">
        <v>2</v>
      </c>
      <c r="G108" s="114"/>
      <c r="H108" s="115"/>
      <c r="I108" s="117">
        <v>15</v>
      </c>
      <c r="J108" s="116"/>
      <c r="K108" s="93"/>
      <c r="L108" s="93"/>
      <c r="M108" s="90"/>
      <c r="N108" s="82"/>
      <c r="O108" s="116"/>
      <c r="P108" s="116"/>
      <c r="Q108" s="81"/>
      <c r="R108" s="114"/>
      <c r="S108" s="117"/>
      <c r="T108" s="117"/>
      <c r="U108" s="42"/>
      <c r="V108" s="114"/>
      <c r="W108" s="117">
        <v>15</v>
      </c>
      <c r="X108" s="117"/>
      <c r="Y108" s="117"/>
    </row>
    <row r="109" spans="1:25" ht="12" customHeight="1">
      <c r="A109" s="195" t="s">
        <v>151</v>
      </c>
      <c r="B109" s="42"/>
      <c r="C109" s="114"/>
      <c r="D109" s="42" t="s">
        <v>26</v>
      </c>
      <c r="E109" s="114">
        <v>15</v>
      </c>
      <c r="F109" s="42">
        <v>2</v>
      </c>
      <c r="G109" s="114"/>
      <c r="H109" s="115"/>
      <c r="I109" s="117">
        <v>15</v>
      </c>
      <c r="J109" s="116"/>
      <c r="K109" s="93"/>
      <c r="L109" s="93"/>
      <c r="M109" s="90"/>
      <c r="N109" s="82"/>
      <c r="O109" s="116"/>
      <c r="P109" s="116"/>
      <c r="Q109" s="81"/>
      <c r="R109" s="114"/>
      <c r="S109" s="117"/>
      <c r="T109" s="116"/>
      <c r="U109" s="42"/>
      <c r="V109" s="114"/>
      <c r="W109" s="117">
        <v>15</v>
      </c>
      <c r="X109" s="117"/>
      <c r="Y109" s="117"/>
    </row>
    <row r="110" spans="1:25" ht="12" customHeight="1">
      <c r="A110" s="195" t="s">
        <v>144</v>
      </c>
      <c r="B110" s="42"/>
      <c r="C110" s="114" t="s">
        <v>26</v>
      </c>
      <c r="D110" s="42"/>
      <c r="E110" s="114">
        <v>15</v>
      </c>
      <c r="F110" s="42">
        <v>2</v>
      </c>
      <c r="G110" s="114"/>
      <c r="H110" s="115"/>
      <c r="I110" s="117">
        <v>15</v>
      </c>
      <c r="J110" s="116"/>
      <c r="K110" s="93"/>
      <c r="L110" s="93"/>
      <c r="M110" s="90"/>
      <c r="N110" s="82"/>
      <c r="O110" s="116"/>
      <c r="P110" s="116"/>
      <c r="Q110" s="81"/>
      <c r="R110" s="114"/>
      <c r="S110" s="117"/>
      <c r="T110" s="117"/>
      <c r="U110" s="42"/>
      <c r="V110" s="114"/>
      <c r="W110" s="117"/>
      <c r="X110" s="117"/>
      <c r="Y110" s="117">
        <v>15</v>
      </c>
    </row>
    <row r="111" spans="1:25" ht="12" customHeight="1">
      <c r="A111" s="195" t="s">
        <v>145</v>
      </c>
      <c r="B111" s="42"/>
      <c r="C111" s="114"/>
      <c r="D111" s="42" t="s">
        <v>26</v>
      </c>
      <c r="E111" s="114">
        <v>15</v>
      </c>
      <c r="F111" s="42">
        <v>2</v>
      </c>
      <c r="G111" s="114"/>
      <c r="H111" s="115"/>
      <c r="I111" s="117">
        <v>15</v>
      </c>
      <c r="J111" s="116"/>
      <c r="K111" s="93"/>
      <c r="L111" s="93"/>
      <c r="M111" s="90"/>
      <c r="N111" s="82"/>
      <c r="O111" s="116"/>
      <c r="P111" s="116"/>
      <c r="Q111" s="81"/>
      <c r="R111" s="114"/>
      <c r="S111" s="117"/>
      <c r="T111" s="117"/>
      <c r="U111" s="42"/>
      <c r="V111" s="114"/>
      <c r="W111" s="117"/>
      <c r="X111" s="117"/>
      <c r="Y111" s="117">
        <v>15</v>
      </c>
    </row>
    <row r="112" spans="1:25" ht="12" customHeight="1">
      <c r="A112" s="196" t="s">
        <v>148</v>
      </c>
      <c r="B112" s="42"/>
      <c r="C112" s="114" t="s">
        <v>26</v>
      </c>
      <c r="D112" s="42"/>
      <c r="E112" s="114">
        <v>15</v>
      </c>
      <c r="F112" s="42">
        <v>2</v>
      </c>
      <c r="G112" s="114"/>
      <c r="H112" s="115"/>
      <c r="I112" s="117">
        <v>15</v>
      </c>
      <c r="J112" s="116"/>
      <c r="K112" s="93"/>
      <c r="L112" s="93"/>
      <c r="M112" s="90"/>
      <c r="N112" s="82"/>
      <c r="O112" s="116"/>
      <c r="P112" s="116"/>
      <c r="Q112" s="81"/>
      <c r="R112" s="114"/>
      <c r="S112" s="117"/>
      <c r="T112" s="116"/>
      <c r="U112" s="42"/>
      <c r="V112" s="114"/>
      <c r="W112" s="117"/>
      <c r="X112" s="117"/>
      <c r="Y112" s="117">
        <v>15</v>
      </c>
    </row>
    <row r="113" spans="1:25" ht="12" customHeight="1">
      <c r="A113" s="195" t="s">
        <v>146</v>
      </c>
      <c r="B113" s="42"/>
      <c r="C113" s="114"/>
      <c r="D113" s="42" t="s">
        <v>26</v>
      </c>
      <c r="E113" s="114">
        <v>15</v>
      </c>
      <c r="F113" s="42">
        <v>3</v>
      </c>
      <c r="G113" s="114"/>
      <c r="H113" s="115"/>
      <c r="I113" s="117">
        <v>15</v>
      </c>
      <c r="J113" s="116"/>
      <c r="K113" s="93"/>
      <c r="L113" s="93"/>
      <c r="M113" s="90"/>
      <c r="N113" s="82"/>
      <c r="O113" s="116"/>
      <c r="P113" s="116"/>
      <c r="Q113" s="81"/>
      <c r="R113" s="114"/>
      <c r="S113" s="117"/>
      <c r="T113" s="117"/>
      <c r="U113" s="42"/>
      <c r="V113" s="114"/>
      <c r="W113" s="117"/>
      <c r="X113" s="117"/>
      <c r="Y113" s="117">
        <v>15</v>
      </c>
    </row>
    <row r="114" spans="1:25" ht="12" customHeight="1">
      <c r="A114" s="195" t="s">
        <v>149</v>
      </c>
      <c r="B114" s="42"/>
      <c r="C114" s="114"/>
      <c r="D114" s="42" t="s">
        <v>26</v>
      </c>
      <c r="E114" s="114">
        <v>15</v>
      </c>
      <c r="F114" s="42">
        <v>1</v>
      </c>
      <c r="G114" s="114"/>
      <c r="H114" s="115"/>
      <c r="I114" s="117"/>
      <c r="J114" s="117">
        <v>15</v>
      </c>
      <c r="K114" s="93"/>
      <c r="L114" s="93"/>
      <c r="M114" s="90"/>
      <c r="N114" s="82"/>
      <c r="O114" s="116"/>
      <c r="P114" s="116"/>
      <c r="Q114" s="81"/>
      <c r="R114" s="114"/>
      <c r="S114" s="117"/>
      <c r="T114" s="116"/>
      <c r="U114" s="42"/>
      <c r="V114" s="114"/>
      <c r="W114" s="117"/>
      <c r="X114" s="117"/>
      <c r="Y114" s="117">
        <v>15</v>
      </c>
    </row>
    <row r="115" spans="1:25" ht="12" customHeight="1" thickBot="1">
      <c r="A115" s="195" t="s">
        <v>150</v>
      </c>
      <c r="B115" s="42"/>
      <c r="C115" s="114"/>
      <c r="D115" s="42" t="s">
        <v>26</v>
      </c>
      <c r="E115" s="114">
        <v>15</v>
      </c>
      <c r="F115" s="42">
        <v>2</v>
      </c>
      <c r="G115" s="114"/>
      <c r="H115" s="115"/>
      <c r="I115" s="117">
        <v>15</v>
      </c>
      <c r="J115" s="116"/>
      <c r="K115" s="93"/>
      <c r="L115" s="93"/>
      <c r="M115" s="90"/>
      <c r="N115" s="82"/>
      <c r="O115" s="116"/>
      <c r="P115" s="116"/>
      <c r="Q115" s="81"/>
      <c r="R115" s="114"/>
      <c r="S115" s="117"/>
      <c r="T115" s="116"/>
      <c r="U115" s="42"/>
      <c r="V115" s="114"/>
      <c r="W115" s="117"/>
      <c r="X115" s="117"/>
      <c r="Y115" s="117">
        <v>15</v>
      </c>
    </row>
    <row r="116" spans="1:25" ht="12" customHeight="1" thickBot="1" thickTop="1">
      <c r="A116" s="188"/>
      <c r="B116" s="39"/>
      <c r="C116" s="84" t="s">
        <v>53</v>
      </c>
      <c r="D116" s="39" t="s">
        <v>152</v>
      </c>
      <c r="E116" s="35">
        <f aca="true" t="shared" si="7" ref="E116:Y116">SUM(E106:E115)</f>
        <v>150</v>
      </c>
      <c r="F116" s="36">
        <f t="shared" si="7"/>
        <v>20</v>
      </c>
      <c r="G116" s="104">
        <f t="shared" si="7"/>
        <v>15</v>
      </c>
      <c r="H116" s="106">
        <f t="shared" si="7"/>
        <v>0</v>
      </c>
      <c r="I116" s="106">
        <f t="shared" si="7"/>
        <v>120</v>
      </c>
      <c r="J116" s="106">
        <f t="shared" si="7"/>
        <v>15</v>
      </c>
      <c r="K116" s="106">
        <f t="shared" si="7"/>
        <v>0</v>
      </c>
      <c r="L116" s="106">
        <f t="shared" si="7"/>
        <v>0</v>
      </c>
      <c r="M116" s="105">
        <f t="shared" si="7"/>
        <v>0</v>
      </c>
      <c r="N116" s="111">
        <f t="shared" si="7"/>
        <v>0</v>
      </c>
      <c r="O116" s="113">
        <f t="shared" si="7"/>
        <v>0</v>
      </c>
      <c r="P116" s="113">
        <f t="shared" si="7"/>
        <v>0</v>
      </c>
      <c r="Q116" s="109">
        <f t="shared" si="7"/>
        <v>0</v>
      </c>
      <c r="R116" s="111">
        <f t="shared" si="7"/>
        <v>0</v>
      </c>
      <c r="S116" s="113">
        <f t="shared" si="7"/>
        <v>0</v>
      </c>
      <c r="T116" s="113">
        <f t="shared" si="7"/>
        <v>0</v>
      </c>
      <c r="U116" s="109">
        <f t="shared" si="7"/>
        <v>0</v>
      </c>
      <c r="V116" s="113">
        <f t="shared" si="7"/>
        <v>15</v>
      </c>
      <c r="W116" s="113">
        <f t="shared" si="7"/>
        <v>45</v>
      </c>
      <c r="X116" s="113">
        <f t="shared" si="7"/>
        <v>0</v>
      </c>
      <c r="Y116" s="113">
        <f t="shared" si="7"/>
        <v>90</v>
      </c>
    </row>
    <row r="117" spans="1:25" ht="12" thickTop="1">
      <c r="A117" s="172" t="s">
        <v>166</v>
      </c>
      <c r="B117" s="173"/>
      <c r="C117" s="199"/>
      <c r="D117" s="175"/>
      <c r="E117" s="199">
        <f>SUM(E116)</f>
        <v>150</v>
      </c>
      <c r="F117" s="175"/>
      <c r="G117" s="199">
        <f aca="true" t="shared" si="8" ref="G117:M117">SUM(G116)</f>
        <v>15</v>
      </c>
      <c r="H117" s="177">
        <f t="shared" si="8"/>
        <v>0</v>
      </c>
      <c r="I117" s="177">
        <f t="shared" si="8"/>
        <v>120</v>
      </c>
      <c r="J117" s="177">
        <f t="shared" si="8"/>
        <v>15</v>
      </c>
      <c r="K117" s="177">
        <f t="shared" si="8"/>
        <v>0</v>
      </c>
      <c r="L117" s="177">
        <f t="shared" si="8"/>
        <v>0</v>
      </c>
      <c r="M117" s="175">
        <f t="shared" si="8"/>
        <v>0</v>
      </c>
      <c r="N117" s="198">
        <f>SUM(N116:O116)</f>
        <v>0</v>
      </c>
      <c r="O117" s="199"/>
      <c r="P117" s="200">
        <f>SUM(P116,Q116)</f>
        <v>0</v>
      </c>
      <c r="Q117" s="201"/>
      <c r="R117" s="198">
        <f>SUM(R116,S116)</f>
        <v>0</v>
      </c>
      <c r="S117" s="199"/>
      <c r="T117" s="200">
        <f>SUM(T116,U116)</f>
        <v>0</v>
      </c>
      <c r="U117" s="201"/>
      <c r="V117" s="198">
        <f>SUM(V116:W116)</f>
        <v>60</v>
      </c>
      <c r="W117" s="199"/>
      <c r="X117" s="200">
        <f>SUM(X116:Y116)</f>
        <v>90</v>
      </c>
      <c r="Y117" s="199"/>
    </row>
    <row r="118" spans="1:25" ht="12" thickBot="1">
      <c r="A118" s="178" t="s">
        <v>167</v>
      </c>
      <c r="B118" s="179"/>
      <c r="C118" s="182"/>
      <c r="D118" s="181"/>
      <c r="E118" s="182"/>
      <c r="F118" s="214">
        <f>SUM(F116)</f>
        <v>20</v>
      </c>
      <c r="G118" s="182"/>
      <c r="H118" s="183"/>
      <c r="I118" s="183"/>
      <c r="J118" s="183"/>
      <c r="K118" s="183"/>
      <c r="L118" s="183"/>
      <c r="M118" s="181"/>
      <c r="N118" s="209"/>
      <c r="O118" s="203"/>
      <c r="P118" s="202"/>
      <c r="Q118" s="214"/>
      <c r="R118" s="209"/>
      <c r="S118" s="203"/>
      <c r="T118" s="202"/>
      <c r="U118" s="214"/>
      <c r="V118" s="209">
        <f>SUM(F106:F109)</f>
        <v>8</v>
      </c>
      <c r="W118" s="203"/>
      <c r="X118" s="202">
        <f>SUM(F110:F115)</f>
        <v>12</v>
      </c>
      <c r="Y118" s="203"/>
    </row>
    <row r="119" spans="1:25" ht="12.75" thickBot="1" thickTop="1">
      <c r="A119" s="184"/>
      <c r="B119" s="185"/>
      <c r="C119" s="185"/>
      <c r="D119" s="185"/>
      <c r="E119" s="186"/>
      <c r="F119" s="186"/>
      <c r="G119" s="187"/>
      <c r="H119" s="187"/>
      <c r="I119" s="187"/>
      <c r="J119" s="187"/>
      <c r="K119" s="187"/>
      <c r="L119" s="187"/>
      <c r="M119" s="187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</row>
    <row r="120" spans="1:25" ht="12" thickTop="1">
      <c r="A120" s="172" t="s">
        <v>161</v>
      </c>
      <c r="B120" s="173"/>
      <c r="C120" s="199"/>
      <c r="D120" s="175"/>
      <c r="E120" s="199">
        <f>SUM(E74,E117)</f>
        <v>1710</v>
      </c>
      <c r="F120" s="175"/>
      <c r="G120" s="199">
        <f aca="true" t="shared" si="9" ref="G120:N120">SUM(G74,G117)</f>
        <v>445</v>
      </c>
      <c r="H120" s="177">
        <f t="shared" si="9"/>
        <v>20</v>
      </c>
      <c r="I120" s="177">
        <f t="shared" si="9"/>
        <v>590</v>
      </c>
      <c r="J120" s="177">
        <f t="shared" si="9"/>
        <v>55</v>
      </c>
      <c r="K120" s="177">
        <f t="shared" si="9"/>
        <v>60</v>
      </c>
      <c r="L120" s="177">
        <f t="shared" si="9"/>
        <v>60</v>
      </c>
      <c r="M120" s="175">
        <f t="shared" si="9"/>
        <v>480</v>
      </c>
      <c r="N120" s="198">
        <f t="shared" si="9"/>
        <v>315</v>
      </c>
      <c r="O120" s="199"/>
      <c r="P120" s="200">
        <f>SUM(P74,P117)</f>
        <v>295</v>
      </c>
      <c r="Q120" s="201"/>
      <c r="R120" s="198">
        <f>SUM(R74,R117)</f>
        <v>200</v>
      </c>
      <c r="S120" s="199"/>
      <c r="T120" s="200">
        <f>SUM(T74,T117)</f>
        <v>360</v>
      </c>
      <c r="U120" s="201"/>
      <c r="V120" s="198">
        <f>SUM(V74,V117)</f>
        <v>220</v>
      </c>
      <c r="W120" s="199"/>
      <c r="X120" s="200">
        <f>SUM(X74,X117)</f>
        <v>320</v>
      </c>
      <c r="Y120" s="199"/>
    </row>
    <row r="121" spans="1:25" ht="12" thickBot="1">
      <c r="A121" s="178" t="s">
        <v>162</v>
      </c>
      <c r="B121" s="179"/>
      <c r="C121" s="182"/>
      <c r="D121" s="181"/>
      <c r="E121" s="182"/>
      <c r="F121" s="214">
        <f>SUM(F75,F118)</f>
        <v>180</v>
      </c>
      <c r="G121" s="182"/>
      <c r="H121" s="183"/>
      <c r="I121" s="183"/>
      <c r="J121" s="183"/>
      <c r="K121" s="183"/>
      <c r="L121" s="183"/>
      <c r="M121" s="181"/>
      <c r="N121" s="209">
        <f>SUM(N75,N118)</f>
        <v>30</v>
      </c>
      <c r="O121" s="203"/>
      <c r="P121" s="202">
        <f>SUM(P75,P118)</f>
        <v>30</v>
      </c>
      <c r="Q121" s="214"/>
      <c r="R121" s="209">
        <f>SUM(R75,R118)</f>
        <v>30</v>
      </c>
      <c r="S121" s="203"/>
      <c r="T121" s="202">
        <f>SUM(T75,T118)</f>
        <v>30</v>
      </c>
      <c r="U121" s="214"/>
      <c r="V121" s="209">
        <f>SUM(V75,V118)</f>
        <v>30</v>
      </c>
      <c r="W121" s="203"/>
      <c r="X121" s="202">
        <f>SUM(X75,X118)</f>
        <v>30</v>
      </c>
      <c r="Y121" s="203"/>
    </row>
    <row r="122" spans="1:25" ht="12" thickTop="1">
      <c r="A122" s="172" t="s">
        <v>163</v>
      </c>
      <c r="B122" s="173"/>
      <c r="C122" s="174"/>
      <c r="D122" s="175"/>
      <c r="E122" s="176">
        <f>SUM(E63,E94)</f>
        <v>480</v>
      </c>
      <c r="F122" s="201"/>
      <c r="G122" s="174"/>
      <c r="H122" s="177"/>
      <c r="I122" s="174"/>
      <c r="J122" s="177"/>
      <c r="K122" s="177"/>
      <c r="L122" s="174"/>
      <c r="M122" s="175"/>
      <c r="N122" s="198">
        <f>SUM(O34)</f>
        <v>45</v>
      </c>
      <c r="O122" s="199"/>
      <c r="P122" s="200">
        <f>SUM(Q66:Q68)</f>
        <v>160</v>
      </c>
      <c r="Q122" s="201"/>
      <c r="R122" s="198"/>
      <c r="S122" s="199"/>
      <c r="T122" s="200">
        <f>SUM(U66:U68)</f>
        <v>160</v>
      </c>
      <c r="U122" s="201"/>
      <c r="V122" s="198"/>
      <c r="W122" s="199"/>
      <c r="X122" s="200">
        <f>SUM(Y66:Y68)</f>
        <v>160</v>
      </c>
      <c r="Y122" s="199"/>
    </row>
    <row r="123" spans="1:25" ht="12" thickBot="1">
      <c r="A123" s="178" t="s">
        <v>140</v>
      </c>
      <c r="B123" s="179"/>
      <c r="C123" s="180"/>
      <c r="D123" s="181"/>
      <c r="E123" s="182"/>
      <c r="F123" s="214">
        <f>SUM(F34,F66:F68)</f>
        <v>21</v>
      </c>
      <c r="G123" s="180"/>
      <c r="H123" s="183"/>
      <c r="I123" s="180"/>
      <c r="J123" s="183"/>
      <c r="K123" s="183"/>
      <c r="L123" s="180"/>
      <c r="M123" s="181"/>
      <c r="N123" s="209">
        <f>SUM(F34)</f>
        <v>3</v>
      </c>
      <c r="O123" s="203"/>
      <c r="P123" s="202">
        <f>SUM(F66)</f>
        <v>6</v>
      </c>
      <c r="Q123" s="214"/>
      <c r="R123" s="209"/>
      <c r="S123" s="203"/>
      <c r="T123" s="202">
        <f>SUM(F67)</f>
        <v>6</v>
      </c>
      <c r="U123" s="214"/>
      <c r="V123" s="209"/>
      <c r="W123" s="203"/>
      <c r="X123" s="202">
        <f>SUM(F68)</f>
        <v>6</v>
      </c>
      <c r="Y123" s="203"/>
    </row>
    <row r="124" spans="1:25" ht="13.5" thickTop="1">
      <c r="A124" s="172" t="s">
        <v>177</v>
      </c>
      <c r="B124" s="173"/>
      <c r="C124" s="174"/>
      <c r="D124" s="175"/>
      <c r="E124" s="176">
        <f>SUM(E73,E117)</f>
        <v>810</v>
      </c>
      <c r="F124" s="201"/>
      <c r="G124" s="174"/>
      <c r="H124" s="177"/>
      <c r="I124" s="174"/>
      <c r="J124" s="177"/>
      <c r="K124" s="177"/>
      <c r="L124" s="174"/>
      <c r="M124" s="175"/>
      <c r="N124" s="198">
        <f>SUM(N73:O73)</f>
        <v>90</v>
      </c>
      <c r="O124" s="212"/>
      <c r="P124" s="200">
        <f>SUM(P73:Q73)</f>
        <v>160</v>
      </c>
      <c r="Q124" s="213"/>
      <c r="R124" s="198">
        <f>SUM(R73,S73)</f>
        <v>0</v>
      </c>
      <c r="S124" s="212"/>
      <c r="T124" s="200">
        <f>SUM(T73,U73)</f>
        <v>160</v>
      </c>
      <c r="U124" s="213"/>
      <c r="V124" s="198">
        <f>SUM(V73:W73,V116,W116)</f>
        <v>120</v>
      </c>
      <c r="W124" s="199"/>
      <c r="X124" s="200">
        <f>SUM(X73,Y73,X116:Y116)</f>
        <v>280</v>
      </c>
      <c r="Y124" s="199"/>
    </row>
    <row r="125" spans="1:25" ht="13.5" thickBot="1">
      <c r="A125" s="178" t="s">
        <v>178</v>
      </c>
      <c r="B125" s="179"/>
      <c r="C125" s="180"/>
      <c r="D125" s="181"/>
      <c r="E125" s="182"/>
      <c r="F125" s="214">
        <f>SUM(F73,F118)</f>
        <v>57</v>
      </c>
      <c r="G125" s="180"/>
      <c r="H125" s="183"/>
      <c r="I125" s="180"/>
      <c r="J125" s="183"/>
      <c r="K125" s="183"/>
      <c r="L125" s="180"/>
      <c r="M125" s="181"/>
      <c r="N125" s="209">
        <f>SUM(F69:F71)</f>
        <v>5</v>
      </c>
      <c r="O125" s="210"/>
      <c r="P125" s="202">
        <f>SUM(F66)</f>
        <v>6</v>
      </c>
      <c r="Q125" s="211"/>
      <c r="R125" s="209"/>
      <c r="S125" s="210"/>
      <c r="T125" s="202">
        <f>SUM(F67)</f>
        <v>6</v>
      </c>
      <c r="U125" s="211"/>
      <c r="V125" s="209">
        <f>SUM(F64,F72,F106:F109)</f>
        <v>16</v>
      </c>
      <c r="W125" s="203"/>
      <c r="X125" s="202">
        <f>SUM(F65,F68,F110:F115)</f>
        <v>24</v>
      </c>
      <c r="Y125" s="203"/>
    </row>
    <row r="126" spans="1:25" ht="12.75" thickBot="1" thickTop="1">
      <c r="A126" s="171" t="s">
        <v>52</v>
      </c>
      <c r="B126" s="165"/>
      <c r="C126" s="208"/>
      <c r="D126" s="166"/>
      <c r="E126" s="208"/>
      <c r="F126" s="166"/>
      <c r="G126" s="208"/>
      <c r="H126" s="167"/>
      <c r="I126" s="208"/>
      <c r="J126" s="167"/>
      <c r="K126" s="167"/>
      <c r="L126" s="208"/>
      <c r="M126" s="166"/>
      <c r="N126" s="204">
        <v>2</v>
      </c>
      <c r="O126" s="205"/>
      <c r="P126" s="206">
        <v>2</v>
      </c>
      <c r="Q126" s="207"/>
      <c r="R126" s="204">
        <v>1</v>
      </c>
      <c r="S126" s="205"/>
      <c r="T126" s="206"/>
      <c r="U126" s="208"/>
      <c r="V126" s="204"/>
      <c r="W126" s="205"/>
      <c r="X126" s="206"/>
      <c r="Y126" s="205"/>
    </row>
    <row r="127" spans="1:25" ht="12" thickTop="1">
      <c r="A127" s="9"/>
      <c r="B127" s="9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3"/>
    </row>
    <row r="128" spans="1:25" ht="11.25" customHeight="1">
      <c r="A128" s="139" t="s">
        <v>171</v>
      </c>
      <c r="B128" s="139"/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Y128" s="139"/>
    </row>
    <row r="129" spans="1:25" ht="45" customHeight="1">
      <c r="A129" s="236" t="s">
        <v>179</v>
      </c>
      <c r="B129" s="236"/>
      <c r="C129" s="236"/>
      <c r="D129" s="236"/>
      <c r="E129" s="236"/>
      <c r="F129" s="236"/>
      <c r="G129" s="236"/>
      <c r="H129" s="236"/>
      <c r="I129" s="236"/>
      <c r="J129" s="236"/>
      <c r="K129" s="236"/>
      <c r="L129" s="236"/>
      <c r="M129" s="236"/>
      <c r="N129" s="236"/>
      <c r="O129" s="236"/>
      <c r="P129" s="236"/>
      <c r="Q129" s="236"/>
      <c r="R129" s="236"/>
      <c r="S129" s="236"/>
      <c r="T129" s="236"/>
      <c r="U129" s="236"/>
      <c r="V129" s="236"/>
      <c r="W129" s="236"/>
      <c r="X129" s="236"/>
      <c r="Y129" s="236"/>
    </row>
    <row r="130" ht="11.25">
      <c r="A130" s="191"/>
    </row>
    <row r="131" ht="11.25">
      <c r="A131" s="191"/>
    </row>
    <row r="145" spans="1:25" ht="12">
      <c r="A145" s="283"/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283"/>
      <c r="S145" s="283"/>
      <c r="T145" s="283"/>
      <c r="U145" s="283"/>
      <c r="V145" s="283"/>
      <c r="W145" s="283"/>
      <c r="X145" s="283"/>
      <c r="Y145" s="283"/>
    </row>
    <row r="146" spans="1:25" ht="12">
      <c r="A146" s="283"/>
      <c r="B146" s="283"/>
      <c r="C146" s="283"/>
      <c r="D146" s="283"/>
      <c r="E146" s="283"/>
      <c r="F146" s="283"/>
      <c r="G146" s="283"/>
      <c r="H146" s="283"/>
      <c r="I146" s="283"/>
      <c r="J146" s="283"/>
      <c r="K146" s="283"/>
      <c r="L146" s="283"/>
      <c r="M146" s="283"/>
      <c r="N146" s="283"/>
      <c r="O146" s="283"/>
      <c r="P146" s="283"/>
      <c r="Q146" s="283"/>
      <c r="R146" s="283"/>
      <c r="S146" s="283"/>
      <c r="T146" s="283"/>
      <c r="U146" s="283"/>
      <c r="V146" s="283"/>
      <c r="W146" s="283"/>
      <c r="X146" s="283"/>
      <c r="Y146" s="283"/>
    </row>
  </sheetData>
  <sheetProtection/>
  <mergeCells count="2">
    <mergeCell ref="A146:Y146"/>
    <mergeCell ref="A145:Y145"/>
  </mergeCells>
  <printOptions/>
  <pageMargins left="0.31496062992125984" right="0" top="0.3937007874015748" bottom="0.2755905511811024" header="0" footer="0"/>
  <pageSetup horizontalDpi="600" verticalDpi="600" orientation="landscape" paperSize="9" scale="93" r:id="rId1"/>
  <rowBreaks count="3" manualBreakCount="3">
    <brk id="47" max="255" man="1"/>
    <brk id="76" max="255" man="1"/>
    <brk id="99" max="255" man="1"/>
  </rowBreaks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9"/>
  <sheetViews>
    <sheetView tabSelected="1" view="pageBreakPreview" zoomScaleSheetLayoutView="100" zoomScalePageLayoutView="0" workbookViewId="0" topLeftCell="A1">
      <selection activeCell="A12" sqref="A12"/>
    </sheetView>
  </sheetViews>
  <sheetFormatPr defaultColWidth="9.00390625" defaultRowHeight="12.75"/>
  <cols>
    <col min="1" max="1" width="45.00390625" style="3" customWidth="1"/>
    <col min="2" max="2" width="5.875" style="43" customWidth="1"/>
    <col min="3" max="3" width="6.875" style="43" customWidth="1"/>
    <col min="4" max="4" width="5.75390625" style="43" customWidth="1"/>
    <col min="5" max="5" width="5.375" style="43" customWidth="1"/>
    <col min="6" max="6" width="6.00390625" style="43" customWidth="1"/>
    <col min="7" max="13" width="3.75390625" style="2" customWidth="1"/>
    <col min="14" max="25" width="4.25390625" style="14" customWidth="1"/>
    <col min="26" max="29" width="9.125" style="18" customWidth="1"/>
    <col min="30" max="16384" width="9.125" style="43" customWidth="1"/>
  </cols>
  <sheetData>
    <row r="1" spans="1:25" ht="16.5" customHeight="1">
      <c r="A1" s="382" t="s">
        <v>172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</row>
    <row r="2" spans="1:25" ht="12" customHeight="1">
      <c r="A2" s="381" t="s">
        <v>183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</row>
    <row r="3" spans="1:25" ht="12" customHeight="1">
      <c r="A3" s="383" t="s">
        <v>169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</row>
    <row r="4" spans="1:25" ht="9" customHeight="1">
      <c r="A4" s="384"/>
      <c r="B4" s="384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</row>
    <row r="5" spans="1:25" ht="13.5" customHeight="1">
      <c r="A5" s="386" t="s">
        <v>153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</row>
    <row r="6" spans="1:25" ht="5.25" customHeight="1">
      <c r="A6" s="384"/>
      <c r="B6" s="384"/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</row>
    <row r="7" spans="1:29" s="2" customFormat="1" ht="13.5" customHeight="1">
      <c r="A7" s="387" t="s">
        <v>24</v>
      </c>
      <c r="B7" s="387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20"/>
      <c r="AA7" s="20"/>
      <c r="AB7" s="20"/>
      <c r="AC7" s="20"/>
    </row>
    <row r="8" spans="1:29" s="1" customFormat="1" ht="24" customHeight="1">
      <c r="A8" s="308" t="s">
        <v>25</v>
      </c>
      <c r="B8" s="311" t="s">
        <v>23</v>
      </c>
      <c r="C8" s="304" t="s">
        <v>0</v>
      </c>
      <c r="D8" s="306"/>
      <c r="E8" s="318" t="s">
        <v>18</v>
      </c>
      <c r="F8" s="299" t="s">
        <v>1</v>
      </c>
      <c r="G8" s="296" t="s">
        <v>2</v>
      </c>
      <c r="H8" s="302"/>
      <c r="I8" s="302"/>
      <c r="J8" s="302"/>
      <c r="K8" s="302"/>
      <c r="L8" s="302"/>
      <c r="M8" s="303"/>
      <c r="N8" s="304" t="s">
        <v>184</v>
      </c>
      <c r="O8" s="305"/>
      <c r="P8" s="305"/>
      <c r="Q8" s="306"/>
      <c r="R8" s="304" t="s">
        <v>185</v>
      </c>
      <c r="S8" s="305"/>
      <c r="T8" s="305"/>
      <c r="U8" s="306"/>
      <c r="V8" s="304" t="s">
        <v>186</v>
      </c>
      <c r="W8" s="305"/>
      <c r="X8" s="305"/>
      <c r="Y8" s="307"/>
      <c r="Z8" s="21"/>
      <c r="AA8" s="21"/>
      <c r="AB8" s="21"/>
      <c r="AC8" s="21"/>
    </row>
    <row r="9" spans="1:29" s="1" customFormat="1" ht="12" customHeight="1">
      <c r="A9" s="309"/>
      <c r="B9" s="312"/>
      <c r="C9" s="314" t="s">
        <v>11</v>
      </c>
      <c r="D9" s="316" t="s">
        <v>10</v>
      </c>
      <c r="E9" s="319"/>
      <c r="F9" s="300"/>
      <c r="G9" s="226" t="s">
        <v>3</v>
      </c>
      <c r="H9" s="227" t="s">
        <v>4</v>
      </c>
      <c r="I9" s="298" t="s">
        <v>5</v>
      </c>
      <c r="J9" s="297"/>
      <c r="K9" s="227" t="s">
        <v>7</v>
      </c>
      <c r="L9" s="227" t="s">
        <v>8</v>
      </c>
      <c r="M9" s="228" t="s">
        <v>9</v>
      </c>
      <c r="N9" s="296" t="s">
        <v>12</v>
      </c>
      <c r="O9" s="297"/>
      <c r="P9" s="298" t="s">
        <v>13</v>
      </c>
      <c r="Q9" s="303"/>
      <c r="R9" s="296" t="s">
        <v>14</v>
      </c>
      <c r="S9" s="297"/>
      <c r="T9" s="298" t="s">
        <v>15</v>
      </c>
      <c r="U9" s="303"/>
      <c r="V9" s="296" t="s">
        <v>16</v>
      </c>
      <c r="W9" s="297"/>
      <c r="X9" s="298" t="s">
        <v>17</v>
      </c>
      <c r="Y9" s="297"/>
      <c r="Z9" s="21"/>
      <c r="AA9" s="21"/>
      <c r="AB9" s="21"/>
      <c r="AC9" s="21"/>
    </row>
    <row r="10" spans="1:29" s="1" customFormat="1" ht="12" customHeight="1" thickBot="1">
      <c r="A10" s="310"/>
      <c r="B10" s="313"/>
      <c r="C10" s="315"/>
      <c r="D10" s="317"/>
      <c r="E10" s="320"/>
      <c r="F10" s="301"/>
      <c r="G10" s="232"/>
      <c r="H10" s="233"/>
      <c r="I10" s="233" t="s">
        <v>6</v>
      </c>
      <c r="J10" s="233" t="s">
        <v>3</v>
      </c>
      <c r="K10" s="233"/>
      <c r="L10" s="233"/>
      <c r="M10" s="234"/>
      <c r="N10" s="232" t="s">
        <v>19</v>
      </c>
      <c r="O10" s="233" t="s">
        <v>5</v>
      </c>
      <c r="P10" s="233" t="s">
        <v>19</v>
      </c>
      <c r="Q10" s="234" t="s">
        <v>5</v>
      </c>
      <c r="R10" s="232" t="s">
        <v>19</v>
      </c>
      <c r="S10" s="233" t="s">
        <v>5</v>
      </c>
      <c r="T10" s="233" t="s">
        <v>19</v>
      </c>
      <c r="U10" s="234" t="s">
        <v>5</v>
      </c>
      <c r="V10" s="232" t="s">
        <v>19</v>
      </c>
      <c r="W10" s="233" t="s">
        <v>5</v>
      </c>
      <c r="X10" s="233" t="s">
        <v>19</v>
      </c>
      <c r="Y10" s="233" t="s">
        <v>5</v>
      </c>
      <c r="Z10" s="21"/>
      <c r="AA10" s="21"/>
      <c r="AB10" s="21"/>
      <c r="AC10" s="21"/>
    </row>
    <row r="11" spans="1:25" ht="16.5" customHeight="1" thickBot="1" thickTop="1">
      <c r="A11" s="108" t="s">
        <v>154</v>
      </c>
      <c r="B11" s="74" t="s">
        <v>30</v>
      </c>
      <c r="C11" s="137"/>
      <c r="D11" s="76"/>
      <c r="E11" s="77"/>
      <c r="F11" s="74"/>
      <c r="G11" s="77"/>
      <c r="H11" s="78"/>
      <c r="I11" s="78"/>
      <c r="J11" s="78"/>
      <c r="K11" s="79"/>
      <c r="L11" s="78"/>
      <c r="M11" s="74"/>
      <c r="N11" s="77"/>
      <c r="O11" s="78"/>
      <c r="P11" s="78"/>
      <c r="Q11" s="74"/>
      <c r="R11" s="77"/>
      <c r="S11" s="78"/>
      <c r="T11" s="78"/>
      <c r="U11" s="74"/>
      <c r="V11" s="77"/>
      <c r="W11" s="79"/>
      <c r="X11" s="79"/>
      <c r="Y11" s="79"/>
    </row>
    <row r="12" spans="1:25" ht="12" customHeight="1">
      <c r="A12" s="159" t="s">
        <v>193</v>
      </c>
      <c r="B12" s="48" t="s">
        <v>33</v>
      </c>
      <c r="C12" s="41" t="s">
        <v>26</v>
      </c>
      <c r="D12" s="48"/>
      <c r="E12" s="41">
        <v>15</v>
      </c>
      <c r="F12" s="48">
        <v>3</v>
      </c>
      <c r="G12" s="41">
        <v>15</v>
      </c>
      <c r="H12" s="86"/>
      <c r="I12" s="86"/>
      <c r="J12" s="86"/>
      <c r="K12" s="40"/>
      <c r="L12" s="86"/>
      <c r="M12" s="48"/>
      <c r="N12" s="41">
        <v>15</v>
      </c>
      <c r="O12" s="86"/>
      <c r="P12" s="52"/>
      <c r="Q12" s="53"/>
      <c r="R12" s="51"/>
      <c r="S12" s="52"/>
      <c r="T12" s="52"/>
      <c r="U12" s="53"/>
      <c r="V12" s="51"/>
      <c r="W12" s="34"/>
      <c r="X12" s="34"/>
      <c r="Y12" s="34"/>
    </row>
    <row r="13" spans="1:25" ht="12" customHeight="1">
      <c r="A13" s="159" t="s">
        <v>64</v>
      </c>
      <c r="B13" s="48" t="s">
        <v>34</v>
      </c>
      <c r="C13" s="41" t="s">
        <v>20</v>
      </c>
      <c r="D13" s="48"/>
      <c r="E13" s="41">
        <v>15</v>
      </c>
      <c r="F13" s="48">
        <v>3</v>
      </c>
      <c r="G13" s="41">
        <v>15</v>
      </c>
      <c r="H13" s="86"/>
      <c r="I13" s="86"/>
      <c r="J13" s="86"/>
      <c r="K13" s="40"/>
      <c r="L13" s="86"/>
      <c r="M13" s="48"/>
      <c r="N13" s="41">
        <v>15</v>
      </c>
      <c r="O13" s="86"/>
      <c r="P13" s="52"/>
      <c r="Q13" s="53"/>
      <c r="R13" s="51"/>
      <c r="S13" s="52"/>
      <c r="T13" s="52"/>
      <c r="U13" s="53"/>
      <c r="V13" s="51"/>
      <c r="W13" s="34"/>
      <c r="X13" s="34"/>
      <c r="Y13" s="34"/>
    </row>
    <row r="14" spans="1:25" ht="12" customHeight="1">
      <c r="A14" s="159" t="s">
        <v>68</v>
      </c>
      <c r="B14" s="48" t="s">
        <v>35</v>
      </c>
      <c r="C14" s="41" t="s">
        <v>26</v>
      </c>
      <c r="D14" s="48"/>
      <c r="E14" s="41">
        <v>15</v>
      </c>
      <c r="F14" s="48">
        <v>2</v>
      </c>
      <c r="G14" s="41">
        <v>15</v>
      </c>
      <c r="H14" s="86"/>
      <c r="I14" s="86"/>
      <c r="J14" s="86"/>
      <c r="K14" s="40"/>
      <c r="L14" s="86"/>
      <c r="M14" s="48"/>
      <c r="N14" s="41">
        <v>15</v>
      </c>
      <c r="O14" s="86"/>
      <c r="P14" s="52"/>
      <c r="Q14" s="53"/>
      <c r="R14" s="51"/>
      <c r="S14" s="52"/>
      <c r="T14" s="52"/>
      <c r="U14" s="53"/>
      <c r="V14" s="51"/>
      <c r="W14" s="34"/>
      <c r="X14" s="34"/>
      <c r="Y14" s="34"/>
    </row>
    <row r="15" spans="1:25" ht="12" customHeight="1">
      <c r="A15" s="159" t="s">
        <v>65</v>
      </c>
      <c r="B15" s="48" t="s">
        <v>36</v>
      </c>
      <c r="C15" s="41" t="s">
        <v>26</v>
      </c>
      <c r="D15" s="48"/>
      <c r="E15" s="41">
        <v>15</v>
      </c>
      <c r="F15" s="48">
        <v>3</v>
      </c>
      <c r="G15" s="41">
        <v>15</v>
      </c>
      <c r="H15" s="86"/>
      <c r="I15" s="86"/>
      <c r="J15" s="86"/>
      <c r="K15" s="40"/>
      <c r="L15" s="86"/>
      <c r="M15" s="48"/>
      <c r="N15" s="41">
        <v>15</v>
      </c>
      <c r="O15" s="86"/>
      <c r="P15" s="52"/>
      <c r="Q15" s="53"/>
      <c r="R15" s="51"/>
      <c r="S15" s="52"/>
      <c r="T15" s="52"/>
      <c r="U15" s="53"/>
      <c r="V15" s="51"/>
      <c r="W15" s="34"/>
      <c r="X15" s="34"/>
      <c r="Y15" s="34"/>
    </row>
    <row r="16" spans="1:25" ht="12" customHeight="1">
      <c r="A16" s="159" t="s">
        <v>66</v>
      </c>
      <c r="B16" s="48" t="s">
        <v>55</v>
      </c>
      <c r="C16" s="41" t="s">
        <v>20</v>
      </c>
      <c r="D16" s="48"/>
      <c r="E16" s="41">
        <v>15</v>
      </c>
      <c r="F16" s="48">
        <v>3</v>
      </c>
      <c r="G16" s="41">
        <v>15</v>
      </c>
      <c r="H16" s="86"/>
      <c r="I16" s="86"/>
      <c r="J16" s="86"/>
      <c r="K16" s="40"/>
      <c r="L16" s="86"/>
      <c r="M16" s="48"/>
      <c r="N16" s="41">
        <v>15</v>
      </c>
      <c r="O16" s="86"/>
      <c r="P16" s="52"/>
      <c r="Q16" s="53"/>
      <c r="R16" s="51"/>
      <c r="S16" s="52"/>
      <c r="T16" s="52"/>
      <c r="U16" s="53"/>
      <c r="V16" s="51"/>
      <c r="W16" s="34"/>
      <c r="X16" s="34"/>
      <c r="Y16" s="34"/>
    </row>
    <row r="17" spans="1:25" ht="12" customHeight="1">
      <c r="A17" s="159" t="s">
        <v>67</v>
      </c>
      <c r="B17" s="48" t="s">
        <v>37</v>
      </c>
      <c r="C17" s="41" t="s">
        <v>26</v>
      </c>
      <c r="D17" s="48"/>
      <c r="E17" s="41">
        <v>20</v>
      </c>
      <c r="F17" s="48">
        <v>4</v>
      </c>
      <c r="G17" s="41"/>
      <c r="H17" s="86">
        <v>10</v>
      </c>
      <c r="I17" s="86">
        <v>10</v>
      </c>
      <c r="J17" s="86"/>
      <c r="K17" s="40"/>
      <c r="L17" s="86"/>
      <c r="M17" s="48"/>
      <c r="N17" s="41">
        <v>10</v>
      </c>
      <c r="O17" s="86">
        <v>10</v>
      </c>
      <c r="P17" s="52"/>
      <c r="Q17" s="53"/>
      <c r="R17" s="51"/>
      <c r="S17" s="52"/>
      <c r="T17" s="52"/>
      <c r="U17" s="53"/>
      <c r="V17" s="51"/>
      <c r="W17" s="34"/>
      <c r="X17" s="34"/>
      <c r="Y17" s="34"/>
    </row>
    <row r="18" spans="1:25" ht="12" customHeight="1">
      <c r="A18" s="159" t="s">
        <v>70</v>
      </c>
      <c r="B18" s="25" t="s">
        <v>62</v>
      </c>
      <c r="C18" s="72" t="s">
        <v>26</v>
      </c>
      <c r="D18" s="70"/>
      <c r="E18" s="190">
        <v>15</v>
      </c>
      <c r="F18" s="70">
        <v>2</v>
      </c>
      <c r="G18" s="190">
        <v>15</v>
      </c>
      <c r="H18" s="87"/>
      <c r="I18" s="87"/>
      <c r="J18" s="87"/>
      <c r="K18" s="88"/>
      <c r="L18" s="87"/>
      <c r="M18" s="70"/>
      <c r="N18" s="72">
        <v>15</v>
      </c>
      <c r="O18" s="87"/>
      <c r="P18" s="87"/>
      <c r="Q18" s="71"/>
      <c r="R18" s="73"/>
      <c r="S18" s="52"/>
      <c r="T18" s="52"/>
      <c r="U18" s="53"/>
      <c r="V18" s="51"/>
      <c r="W18" s="34"/>
      <c r="X18" s="34"/>
      <c r="Y18" s="34"/>
    </row>
    <row r="19" spans="1:25" ht="12" customHeight="1">
      <c r="A19" s="159" t="s">
        <v>69</v>
      </c>
      <c r="B19" s="70" t="s">
        <v>38</v>
      </c>
      <c r="C19" s="190"/>
      <c r="D19" s="42" t="s">
        <v>26</v>
      </c>
      <c r="E19" s="190">
        <v>15</v>
      </c>
      <c r="F19" s="42">
        <v>2</v>
      </c>
      <c r="G19" s="190">
        <v>15</v>
      </c>
      <c r="H19" s="117"/>
      <c r="I19" s="117"/>
      <c r="J19" s="117"/>
      <c r="K19" s="93"/>
      <c r="L19" s="117"/>
      <c r="M19" s="42"/>
      <c r="N19" s="114"/>
      <c r="O19" s="117"/>
      <c r="P19" s="117">
        <v>15</v>
      </c>
      <c r="Q19" s="81"/>
      <c r="R19" s="82"/>
      <c r="S19" s="52"/>
      <c r="T19" s="52"/>
      <c r="U19" s="53"/>
      <c r="V19" s="51"/>
      <c r="W19" s="34"/>
      <c r="X19" s="34"/>
      <c r="Y19" s="34"/>
    </row>
    <row r="20" spans="1:25" ht="12" customHeight="1">
      <c r="A20" s="159" t="s">
        <v>71</v>
      </c>
      <c r="B20" s="47" t="s">
        <v>39</v>
      </c>
      <c r="C20" s="15"/>
      <c r="D20" s="25" t="s">
        <v>20</v>
      </c>
      <c r="E20" s="190">
        <v>15</v>
      </c>
      <c r="F20" s="90">
        <v>4</v>
      </c>
      <c r="G20" s="190">
        <v>15</v>
      </c>
      <c r="H20" s="92"/>
      <c r="I20" s="93"/>
      <c r="J20" s="93"/>
      <c r="K20" s="93"/>
      <c r="L20" s="93"/>
      <c r="M20" s="90"/>
      <c r="N20" s="91"/>
      <c r="O20" s="93"/>
      <c r="P20" s="117">
        <v>15</v>
      </c>
      <c r="Q20" s="90"/>
      <c r="R20" s="89"/>
      <c r="S20" s="26"/>
      <c r="T20" s="26"/>
      <c r="U20" s="81"/>
      <c r="V20" s="82"/>
      <c r="W20" s="83"/>
      <c r="X20" s="83"/>
      <c r="Y20" s="83"/>
    </row>
    <row r="21" spans="1:25" ht="12" customHeight="1">
      <c r="A21" s="159" t="s">
        <v>72</v>
      </c>
      <c r="B21" s="47" t="s">
        <v>50</v>
      </c>
      <c r="C21" s="23"/>
      <c r="D21" s="47" t="s">
        <v>26</v>
      </c>
      <c r="E21" s="190">
        <v>15</v>
      </c>
      <c r="F21" s="246">
        <v>4</v>
      </c>
      <c r="G21" s="190">
        <v>15</v>
      </c>
      <c r="H21" s="96"/>
      <c r="I21" s="244"/>
      <c r="J21" s="244"/>
      <c r="K21" s="244"/>
      <c r="L21" s="244"/>
      <c r="M21" s="246"/>
      <c r="N21" s="95"/>
      <c r="O21" s="244"/>
      <c r="P21" s="117">
        <v>15</v>
      </c>
      <c r="Q21" s="246"/>
      <c r="R21" s="94"/>
      <c r="S21" s="64"/>
      <c r="T21" s="64"/>
      <c r="U21" s="130"/>
      <c r="V21" s="131"/>
      <c r="W21" s="83"/>
      <c r="X21" s="83"/>
      <c r="Y21" s="83"/>
    </row>
    <row r="22" spans="1:25" ht="12" customHeight="1">
      <c r="A22" s="159" t="s">
        <v>73</v>
      </c>
      <c r="B22" s="47" t="s">
        <v>74</v>
      </c>
      <c r="C22" s="23"/>
      <c r="D22" s="47" t="s">
        <v>26</v>
      </c>
      <c r="E22" s="190">
        <v>15</v>
      </c>
      <c r="F22" s="246">
        <v>4</v>
      </c>
      <c r="G22" s="190">
        <v>15</v>
      </c>
      <c r="H22" s="96"/>
      <c r="I22" s="244"/>
      <c r="J22" s="244"/>
      <c r="K22" s="244"/>
      <c r="L22" s="244"/>
      <c r="M22" s="246"/>
      <c r="N22" s="95"/>
      <c r="O22" s="244"/>
      <c r="P22" s="117">
        <v>15</v>
      </c>
      <c r="Q22" s="246"/>
      <c r="R22" s="94"/>
      <c r="S22" s="64"/>
      <c r="T22" s="64"/>
      <c r="U22" s="130"/>
      <c r="V22" s="131"/>
      <c r="W22" s="83"/>
      <c r="X22" s="83"/>
      <c r="Y22" s="83"/>
    </row>
    <row r="23" spans="1:25" ht="12" customHeight="1">
      <c r="A23" s="159" t="s">
        <v>75</v>
      </c>
      <c r="B23" s="47" t="s">
        <v>76</v>
      </c>
      <c r="C23" s="23"/>
      <c r="D23" s="47" t="s">
        <v>20</v>
      </c>
      <c r="E23" s="190">
        <v>15</v>
      </c>
      <c r="F23" s="246">
        <v>4</v>
      </c>
      <c r="G23" s="190">
        <v>15</v>
      </c>
      <c r="H23" s="96"/>
      <c r="I23" s="244"/>
      <c r="J23" s="244"/>
      <c r="K23" s="244"/>
      <c r="L23" s="244"/>
      <c r="M23" s="246"/>
      <c r="N23" s="95"/>
      <c r="O23" s="244"/>
      <c r="P23" s="117">
        <v>15</v>
      </c>
      <c r="Q23" s="246"/>
      <c r="R23" s="94"/>
      <c r="S23" s="64"/>
      <c r="T23" s="64"/>
      <c r="U23" s="130"/>
      <c r="V23" s="131"/>
      <c r="W23" s="83"/>
      <c r="X23" s="83"/>
      <c r="Y23" s="83"/>
    </row>
    <row r="24" spans="1:25" ht="12" customHeight="1">
      <c r="A24" s="159" t="s">
        <v>79</v>
      </c>
      <c r="B24" s="47" t="s">
        <v>78</v>
      </c>
      <c r="C24" s="23"/>
      <c r="D24" s="47" t="s">
        <v>26</v>
      </c>
      <c r="E24" s="190">
        <v>15</v>
      </c>
      <c r="F24" s="246">
        <v>2</v>
      </c>
      <c r="G24" s="190">
        <v>15</v>
      </c>
      <c r="H24" s="133"/>
      <c r="I24" s="134"/>
      <c r="J24" s="134"/>
      <c r="K24" s="134"/>
      <c r="L24" s="134"/>
      <c r="M24" s="135"/>
      <c r="N24" s="132"/>
      <c r="O24" s="134"/>
      <c r="P24" s="117">
        <v>15</v>
      </c>
      <c r="Q24" s="135"/>
      <c r="R24" s="94"/>
      <c r="S24" s="64"/>
      <c r="T24" s="64"/>
      <c r="U24" s="130"/>
      <c r="V24" s="131"/>
      <c r="W24" s="83"/>
      <c r="X24" s="83"/>
      <c r="Y24" s="83"/>
    </row>
    <row r="25" spans="1:25" ht="12" customHeight="1">
      <c r="A25" s="159" t="s">
        <v>77</v>
      </c>
      <c r="B25" s="47" t="s">
        <v>80</v>
      </c>
      <c r="C25" s="23"/>
      <c r="D25" s="47" t="s">
        <v>26</v>
      </c>
      <c r="E25" s="190">
        <v>15</v>
      </c>
      <c r="F25" s="246">
        <v>4</v>
      </c>
      <c r="G25" s="190"/>
      <c r="H25" s="96"/>
      <c r="I25" s="244">
        <v>15</v>
      </c>
      <c r="J25" s="244"/>
      <c r="K25" s="244"/>
      <c r="L25" s="244"/>
      <c r="M25" s="246"/>
      <c r="N25" s="95"/>
      <c r="O25" s="244"/>
      <c r="P25" s="244"/>
      <c r="Q25" s="246">
        <v>15</v>
      </c>
      <c r="R25" s="94"/>
      <c r="S25" s="64"/>
      <c r="T25" s="64"/>
      <c r="U25" s="130"/>
      <c r="V25" s="131"/>
      <c r="W25" s="83"/>
      <c r="X25" s="83"/>
      <c r="Y25" s="83"/>
    </row>
    <row r="26" spans="1:25" ht="12" customHeight="1">
      <c r="A26" s="159" t="s">
        <v>81</v>
      </c>
      <c r="B26" s="47" t="s">
        <v>82</v>
      </c>
      <c r="C26" s="23" t="s">
        <v>26</v>
      </c>
      <c r="D26" s="47"/>
      <c r="E26" s="190">
        <v>15</v>
      </c>
      <c r="F26" s="246">
        <v>3</v>
      </c>
      <c r="G26" s="190">
        <v>15</v>
      </c>
      <c r="H26" s="96"/>
      <c r="I26" s="244"/>
      <c r="J26" s="244"/>
      <c r="K26" s="244"/>
      <c r="L26" s="244"/>
      <c r="M26" s="246"/>
      <c r="N26" s="95"/>
      <c r="O26" s="244"/>
      <c r="P26" s="244"/>
      <c r="Q26" s="246"/>
      <c r="R26" s="94">
        <v>15</v>
      </c>
      <c r="S26" s="64"/>
      <c r="T26" s="64"/>
      <c r="U26" s="130"/>
      <c r="V26" s="131"/>
      <c r="W26" s="83"/>
      <c r="X26" s="83"/>
      <c r="Y26" s="83"/>
    </row>
    <row r="27" spans="1:25" ht="12" customHeight="1">
      <c r="A27" s="159" t="s">
        <v>83</v>
      </c>
      <c r="B27" s="47" t="s">
        <v>84</v>
      </c>
      <c r="C27" s="23" t="s">
        <v>26</v>
      </c>
      <c r="D27" s="47"/>
      <c r="E27" s="190">
        <v>15</v>
      </c>
      <c r="F27" s="246">
        <v>3</v>
      </c>
      <c r="G27" s="190">
        <v>15</v>
      </c>
      <c r="H27" s="96"/>
      <c r="I27" s="244"/>
      <c r="J27" s="244"/>
      <c r="K27" s="244"/>
      <c r="L27" s="244"/>
      <c r="M27" s="246"/>
      <c r="N27" s="95"/>
      <c r="O27" s="244"/>
      <c r="P27" s="244"/>
      <c r="Q27" s="246"/>
      <c r="R27" s="94">
        <v>15</v>
      </c>
      <c r="S27" s="64"/>
      <c r="T27" s="64"/>
      <c r="U27" s="130"/>
      <c r="V27" s="131"/>
      <c r="W27" s="83"/>
      <c r="X27" s="83"/>
      <c r="Y27" s="83"/>
    </row>
    <row r="28" spans="1:25" ht="12" customHeight="1">
      <c r="A28" s="280" t="s">
        <v>182</v>
      </c>
      <c r="B28" s="47" t="s">
        <v>85</v>
      </c>
      <c r="C28" s="23" t="s">
        <v>26</v>
      </c>
      <c r="D28" s="47"/>
      <c r="E28" s="190">
        <v>15</v>
      </c>
      <c r="F28" s="246">
        <v>3</v>
      </c>
      <c r="G28" s="190">
        <v>15</v>
      </c>
      <c r="H28" s="96"/>
      <c r="I28" s="244"/>
      <c r="J28" s="244"/>
      <c r="K28" s="244"/>
      <c r="L28" s="244"/>
      <c r="M28" s="246"/>
      <c r="N28" s="95"/>
      <c r="O28" s="244"/>
      <c r="P28" s="244"/>
      <c r="Q28" s="246"/>
      <c r="R28" s="94">
        <v>15</v>
      </c>
      <c r="S28" s="64"/>
      <c r="T28" s="64"/>
      <c r="U28" s="130"/>
      <c r="V28" s="131"/>
      <c r="W28" s="83"/>
      <c r="X28" s="83"/>
      <c r="Y28" s="83"/>
    </row>
    <row r="29" spans="1:25" ht="12" customHeight="1">
      <c r="A29" s="159" t="s">
        <v>86</v>
      </c>
      <c r="B29" s="47" t="s">
        <v>87</v>
      </c>
      <c r="C29" s="23" t="s">
        <v>26</v>
      </c>
      <c r="D29" s="47"/>
      <c r="E29" s="190">
        <v>15</v>
      </c>
      <c r="F29" s="246">
        <v>3</v>
      </c>
      <c r="G29" s="190">
        <v>15</v>
      </c>
      <c r="H29" s="96"/>
      <c r="I29" s="244"/>
      <c r="J29" s="244"/>
      <c r="K29" s="244"/>
      <c r="L29" s="244"/>
      <c r="M29" s="246"/>
      <c r="N29" s="95"/>
      <c r="O29" s="244"/>
      <c r="P29" s="244"/>
      <c r="Q29" s="246"/>
      <c r="R29" s="94">
        <v>15</v>
      </c>
      <c r="S29" s="64"/>
      <c r="T29" s="64"/>
      <c r="U29" s="45"/>
      <c r="V29" s="136"/>
      <c r="W29" s="83"/>
      <c r="X29" s="83"/>
      <c r="Y29" s="83"/>
    </row>
    <row r="30" spans="1:25" ht="12" customHeight="1" thickBot="1">
      <c r="A30" s="192" t="s">
        <v>88</v>
      </c>
      <c r="B30" s="47" t="s">
        <v>89</v>
      </c>
      <c r="C30" s="23" t="s">
        <v>26</v>
      </c>
      <c r="D30" s="47"/>
      <c r="E30" s="72">
        <v>15</v>
      </c>
      <c r="F30" s="246">
        <v>3</v>
      </c>
      <c r="G30" s="95">
        <v>15</v>
      </c>
      <c r="H30" s="96"/>
      <c r="I30" s="244"/>
      <c r="J30" s="244"/>
      <c r="K30" s="244"/>
      <c r="L30" s="244"/>
      <c r="M30" s="246"/>
      <c r="N30" s="95"/>
      <c r="O30" s="244"/>
      <c r="P30" s="244"/>
      <c r="Q30" s="246"/>
      <c r="R30" s="94">
        <v>15</v>
      </c>
      <c r="S30" s="64"/>
      <c r="T30" s="64"/>
      <c r="U30" s="45"/>
      <c r="V30" s="136"/>
      <c r="W30" s="138"/>
      <c r="X30" s="138"/>
      <c r="Y30" s="138"/>
    </row>
    <row r="31" spans="1:25" ht="13.5" customHeight="1" thickBot="1" thickTop="1">
      <c r="A31" s="168"/>
      <c r="B31" s="36"/>
      <c r="C31" s="84" t="s">
        <v>90</v>
      </c>
      <c r="D31" s="39" t="s">
        <v>91</v>
      </c>
      <c r="E31" s="35">
        <f>SUM(E12:E30)</f>
        <v>290</v>
      </c>
      <c r="F31" s="36">
        <f>SUM(F12:F30)</f>
        <v>59</v>
      </c>
      <c r="G31" s="35">
        <f>SUM(G12:G30)</f>
        <v>255</v>
      </c>
      <c r="H31" s="37">
        <f>SUM(H12:H30)</f>
        <v>10</v>
      </c>
      <c r="I31" s="37">
        <f>SUM(I12:I30)</f>
        <v>25</v>
      </c>
      <c r="J31" s="37">
        <f aca="true" t="shared" si="0" ref="J31:Y31">SUM(J12:J30)</f>
        <v>0</v>
      </c>
      <c r="K31" s="97">
        <f t="shared" si="0"/>
        <v>0</v>
      </c>
      <c r="L31" s="37">
        <f t="shared" si="0"/>
        <v>0</v>
      </c>
      <c r="M31" s="36">
        <f t="shared" si="0"/>
        <v>0</v>
      </c>
      <c r="N31" s="35">
        <f>SUM(N12:N30)</f>
        <v>100</v>
      </c>
      <c r="O31" s="37">
        <f t="shared" si="0"/>
        <v>10</v>
      </c>
      <c r="P31" s="37">
        <f>SUM(P12:P30)</f>
        <v>90</v>
      </c>
      <c r="Q31" s="36">
        <f t="shared" si="0"/>
        <v>15</v>
      </c>
      <c r="R31" s="35">
        <f>SUM(R12:R30)</f>
        <v>75</v>
      </c>
      <c r="S31" s="37">
        <f t="shared" si="0"/>
        <v>0</v>
      </c>
      <c r="T31" s="37">
        <f t="shared" si="0"/>
        <v>0</v>
      </c>
      <c r="U31" s="36">
        <f t="shared" si="0"/>
        <v>0</v>
      </c>
      <c r="V31" s="35">
        <f t="shared" si="0"/>
        <v>0</v>
      </c>
      <c r="W31" s="38">
        <f t="shared" si="0"/>
        <v>0</v>
      </c>
      <c r="X31" s="38">
        <f t="shared" si="0"/>
        <v>0</v>
      </c>
      <c r="Y31" s="38">
        <f t="shared" si="0"/>
        <v>0</v>
      </c>
    </row>
    <row r="32" spans="1:25" ht="24.75" customHeight="1" thickBot="1" thickTop="1">
      <c r="A32" s="108" t="s">
        <v>155</v>
      </c>
      <c r="B32" s="74" t="s">
        <v>31</v>
      </c>
      <c r="C32" s="77"/>
      <c r="D32" s="74"/>
      <c r="E32" s="77"/>
      <c r="F32" s="74"/>
      <c r="G32" s="77"/>
      <c r="H32" s="78"/>
      <c r="I32" s="78"/>
      <c r="J32" s="78"/>
      <c r="K32" s="80"/>
      <c r="L32" s="78"/>
      <c r="M32" s="74"/>
      <c r="N32" s="77"/>
      <c r="O32" s="78"/>
      <c r="P32" s="78"/>
      <c r="Q32" s="74"/>
      <c r="R32" s="77"/>
      <c r="S32" s="78"/>
      <c r="T32" s="78"/>
      <c r="U32" s="74"/>
      <c r="V32" s="77"/>
      <c r="W32" s="80"/>
      <c r="X32" s="80"/>
      <c r="Y32" s="80"/>
    </row>
    <row r="33" spans="1:25" ht="12" customHeight="1">
      <c r="A33" s="159" t="s">
        <v>92</v>
      </c>
      <c r="B33" s="48" t="s">
        <v>40</v>
      </c>
      <c r="C33" s="41" t="s">
        <v>26</v>
      </c>
      <c r="D33" s="53"/>
      <c r="E33" s="41">
        <v>15</v>
      </c>
      <c r="F33" s="48">
        <v>2</v>
      </c>
      <c r="G33" s="41"/>
      <c r="H33" s="52"/>
      <c r="I33" s="140"/>
      <c r="J33" s="86">
        <v>15</v>
      </c>
      <c r="K33" s="40"/>
      <c r="L33" s="52"/>
      <c r="M33" s="53"/>
      <c r="N33" s="41"/>
      <c r="O33" s="86">
        <v>15</v>
      </c>
      <c r="P33" s="51"/>
      <c r="Q33" s="53"/>
      <c r="R33" s="51"/>
      <c r="S33" s="52"/>
      <c r="T33" s="52"/>
      <c r="U33" s="53"/>
      <c r="V33" s="51"/>
      <c r="W33" s="40"/>
      <c r="X33" s="40"/>
      <c r="Y33" s="40"/>
    </row>
    <row r="34" spans="1:29" s="14" customFormat="1" ht="22.5" customHeight="1">
      <c r="A34" s="159" t="s">
        <v>175</v>
      </c>
      <c r="B34" s="6" t="s">
        <v>176</v>
      </c>
      <c r="C34" s="5" t="s">
        <v>26</v>
      </c>
      <c r="D34" s="6"/>
      <c r="E34" s="5">
        <v>45</v>
      </c>
      <c r="F34" s="6">
        <v>3</v>
      </c>
      <c r="G34" s="5"/>
      <c r="H34" s="4"/>
      <c r="I34" s="4">
        <v>45</v>
      </c>
      <c r="J34" s="4"/>
      <c r="K34" s="98"/>
      <c r="L34" s="4"/>
      <c r="M34" s="141"/>
      <c r="N34" s="142"/>
      <c r="O34" s="16">
        <v>45</v>
      </c>
      <c r="P34" s="15"/>
      <c r="Q34" s="25"/>
      <c r="R34" s="15"/>
      <c r="S34" s="16"/>
      <c r="T34" s="16"/>
      <c r="U34" s="25"/>
      <c r="V34" s="15"/>
      <c r="W34" s="26"/>
      <c r="X34" s="26"/>
      <c r="Y34" s="26"/>
      <c r="Z34" s="18"/>
      <c r="AA34" s="18"/>
      <c r="AB34" s="18"/>
      <c r="AC34" s="18"/>
    </row>
    <row r="35" spans="1:29" s="14" customFormat="1" ht="12" customHeight="1">
      <c r="A35" s="159" t="s">
        <v>93</v>
      </c>
      <c r="B35" s="6" t="s">
        <v>41</v>
      </c>
      <c r="C35" s="5" t="s">
        <v>20</v>
      </c>
      <c r="D35" s="6"/>
      <c r="E35" s="5">
        <v>15</v>
      </c>
      <c r="F35" s="6">
        <v>3</v>
      </c>
      <c r="G35" s="5">
        <v>15</v>
      </c>
      <c r="H35" s="4"/>
      <c r="I35" s="4"/>
      <c r="J35" s="4"/>
      <c r="K35" s="98"/>
      <c r="L35" s="4"/>
      <c r="M35" s="6"/>
      <c r="N35" s="15"/>
      <c r="O35" s="49"/>
      <c r="P35" s="15"/>
      <c r="Q35" s="50"/>
      <c r="R35" s="85">
        <v>15</v>
      </c>
      <c r="S35" s="49"/>
      <c r="T35" s="49"/>
      <c r="U35" s="50"/>
      <c r="V35" s="13"/>
      <c r="W35" s="28"/>
      <c r="X35" s="28"/>
      <c r="Y35" s="28"/>
      <c r="Z35" s="18"/>
      <c r="AA35" s="18"/>
      <c r="AB35" s="18"/>
      <c r="AC35" s="18"/>
    </row>
    <row r="36" spans="1:29" s="14" customFormat="1" ht="12" customHeight="1">
      <c r="A36" s="159" t="s">
        <v>94</v>
      </c>
      <c r="B36" s="6" t="s">
        <v>42</v>
      </c>
      <c r="C36" s="5" t="s">
        <v>26</v>
      </c>
      <c r="D36" s="6"/>
      <c r="E36" s="5">
        <v>15</v>
      </c>
      <c r="F36" s="6">
        <v>3</v>
      </c>
      <c r="G36" s="5"/>
      <c r="H36" s="4"/>
      <c r="I36" s="4">
        <v>15</v>
      </c>
      <c r="J36" s="4"/>
      <c r="K36" s="98"/>
      <c r="L36" s="4"/>
      <c r="M36" s="6"/>
      <c r="N36" s="15"/>
      <c r="O36" s="49"/>
      <c r="P36" s="15"/>
      <c r="Q36" s="50"/>
      <c r="R36" s="13"/>
      <c r="S36" s="129">
        <v>15</v>
      </c>
      <c r="T36" s="49"/>
      <c r="U36" s="50"/>
      <c r="V36" s="13"/>
      <c r="W36" s="28"/>
      <c r="X36" s="28"/>
      <c r="Y36" s="28"/>
      <c r="Z36" s="18"/>
      <c r="AA36" s="18"/>
      <c r="AB36" s="18"/>
      <c r="AC36" s="18"/>
    </row>
    <row r="37" spans="1:29" s="14" customFormat="1" ht="12" customHeight="1">
      <c r="A37" s="159" t="s">
        <v>95</v>
      </c>
      <c r="B37" s="10" t="s">
        <v>43</v>
      </c>
      <c r="C37" s="11" t="s">
        <v>26</v>
      </c>
      <c r="D37" s="10"/>
      <c r="E37" s="5">
        <v>15</v>
      </c>
      <c r="F37" s="10">
        <v>3</v>
      </c>
      <c r="G37" s="11"/>
      <c r="H37" s="12"/>
      <c r="I37" s="4">
        <v>15</v>
      </c>
      <c r="J37" s="12"/>
      <c r="K37" s="99"/>
      <c r="L37" s="12"/>
      <c r="M37" s="10"/>
      <c r="N37" s="23"/>
      <c r="O37" s="57"/>
      <c r="P37" s="23"/>
      <c r="Q37" s="29"/>
      <c r="R37" s="33"/>
      <c r="S37" s="129">
        <v>15</v>
      </c>
      <c r="T37" s="54"/>
      <c r="U37" s="55"/>
      <c r="V37" s="33"/>
      <c r="W37" s="30"/>
      <c r="X37" s="30"/>
      <c r="Y37" s="30"/>
      <c r="Z37" s="18"/>
      <c r="AA37" s="18"/>
      <c r="AB37" s="18"/>
      <c r="AC37" s="18"/>
    </row>
    <row r="38" spans="1:29" s="14" customFormat="1" ht="12" customHeight="1">
      <c r="A38" s="159" t="s">
        <v>96</v>
      </c>
      <c r="B38" s="10" t="s">
        <v>44</v>
      </c>
      <c r="C38" s="11" t="s">
        <v>26</v>
      </c>
      <c r="D38" s="10"/>
      <c r="E38" s="5">
        <v>15</v>
      </c>
      <c r="F38" s="10">
        <v>3</v>
      </c>
      <c r="G38" s="11"/>
      <c r="H38" s="12"/>
      <c r="I38" s="4">
        <v>15</v>
      </c>
      <c r="J38" s="12"/>
      <c r="K38" s="99"/>
      <c r="L38" s="12"/>
      <c r="M38" s="10"/>
      <c r="N38" s="23"/>
      <c r="O38" s="56"/>
      <c r="P38" s="23"/>
      <c r="Q38" s="32"/>
      <c r="R38" s="15"/>
      <c r="S38" s="129">
        <v>15</v>
      </c>
      <c r="T38" s="16"/>
      <c r="U38" s="25"/>
      <c r="V38" s="15"/>
      <c r="W38" s="26"/>
      <c r="X38" s="26"/>
      <c r="Y38" s="26"/>
      <c r="Z38" s="18"/>
      <c r="AA38" s="18"/>
      <c r="AB38" s="18"/>
      <c r="AC38" s="18"/>
    </row>
    <row r="39" spans="1:29" s="14" customFormat="1" ht="12" customHeight="1">
      <c r="A39" s="159" t="s">
        <v>27</v>
      </c>
      <c r="B39" s="10" t="s">
        <v>45</v>
      </c>
      <c r="C39" s="11" t="s">
        <v>26</v>
      </c>
      <c r="D39" s="10"/>
      <c r="E39" s="5">
        <v>15</v>
      </c>
      <c r="F39" s="10">
        <v>3</v>
      </c>
      <c r="G39" s="11"/>
      <c r="H39" s="12"/>
      <c r="I39" s="4">
        <v>15</v>
      </c>
      <c r="J39" s="12"/>
      <c r="K39" s="99"/>
      <c r="L39" s="12"/>
      <c r="M39" s="10"/>
      <c r="N39" s="23"/>
      <c r="O39" s="31"/>
      <c r="P39" s="23"/>
      <c r="Q39" s="29"/>
      <c r="R39" s="33"/>
      <c r="S39" s="129">
        <v>15</v>
      </c>
      <c r="T39" s="54"/>
      <c r="U39" s="55"/>
      <c r="V39" s="33"/>
      <c r="W39" s="30"/>
      <c r="X39" s="30"/>
      <c r="Y39" s="30"/>
      <c r="Z39" s="18"/>
      <c r="AA39" s="18"/>
      <c r="AB39" s="18"/>
      <c r="AC39" s="18"/>
    </row>
    <row r="40" spans="1:29" s="14" customFormat="1" ht="12" customHeight="1">
      <c r="A40" s="159" t="s">
        <v>97</v>
      </c>
      <c r="B40" s="10" t="s">
        <v>46</v>
      </c>
      <c r="C40" s="11"/>
      <c r="D40" s="10" t="s">
        <v>26</v>
      </c>
      <c r="E40" s="5">
        <v>15</v>
      </c>
      <c r="F40" s="10">
        <v>3</v>
      </c>
      <c r="G40" s="11"/>
      <c r="H40" s="12"/>
      <c r="I40" s="4">
        <v>15</v>
      </c>
      <c r="J40" s="12"/>
      <c r="K40" s="99"/>
      <c r="L40" s="12"/>
      <c r="M40" s="10"/>
      <c r="N40" s="23"/>
      <c r="O40" s="57"/>
      <c r="P40" s="23"/>
      <c r="Q40" s="60"/>
      <c r="R40" s="23"/>
      <c r="S40" s="46"/>
      <c r="T40" s="46"/>
      <c r="U40" s="47">
        <v>15</v>
      </c>
      <c r="V40" s="23"/>
      <c r="W40" s="64"/>
      <c r="X40" s="64"/>
      <c r="Y40" s="64"/>
      <c r="Z40" s="18"/>
      <c r="AA40" s="18"/>
      <c r="AB40" s="18"/>
      <c r="AC40" s="18"/>
    </row>
    <row r="41" spans="1:29" s="14" customFormat="1" ht="12" customHeight="1">
      <c r="A41" s="159" t="s">
        <v>98</v>
      </c>
      <c r="B41" s="10" t="s">
        <v>47</v>
      </c>
      <c r="C41" s="59"/>
      <c r="D41" s="10" t="s">
        <v>26</v>
      </c>
      <c r="E41" s="5">
        <v>15</v>
      </c>
      <c r="F41" s="10">
        <v>2</v>
      </c>
      <c r="G41" s="59"/>
      <c r="H41" s="12"/>
      <c r="I41" s="12"/>
      <c r="J41" s="12">
        <v>15</v>
      </c>
      <c r="K41" s="99"/>
      <c r="L41" s="12"/>
      <c r="M41" s="10"/>
      <c r="N41" s="23"/>
      <c r="O41" s="56"/>
      <c r="P41" s="46"/>
      <c r="Q41" s="47"/>
      <c r="R41" s="23"/>
      <c r="S41" s="46"/>
      <c r="T41" s="46"/>
      <c r="U41" s="47">
        <v>15</v>
      </c>
      <c r="V41" s="23"/>
      <c r="W41" s="64"/>
      <c r="X41" s="64"/>
      <c r="Y41" s="64"/>
      <c r="Z41" s="18"/>
      <c r="AA41" s="18"/>
      <c r="AB41" s="18"/>
      <c r="AC41" s="18"/>
    </row>
    <row r="42" spans="1:29" s="14" customFormat="1" ht="12" customHeight="1">
      <c r="A42" s="159" t="s">
        <v>99</v>
      </c>
      <c r="B42" s="143" t="s">
        <v>48</v>
      </c>
      <c r="C42" s="144"/>
      <c r="D42" s="145" t="s">
        <v>26</v>
      </c>
      <c r="E42" s="5">
        <v>15</v>
      </c>
      <c r="F42" s="145">
        <v>3</v>
      </c>
      <c r="G42" s="144"/>
      <c r="H42" s="146"/>
      <c r="I42" s="146">
        <v>15</v>
      </c>
      <c r="J42" s="146"/>
      <c r="K42" s="147"/>
      <c r="L42" s="146"/>
      <c r="M42" s="145"/>
      <c r="N42" s="148"/>
      <c r="O42" s="149"/>
      <c r="P42" s="150"/>
      <c r="Q42" s="151"/>
      <c r="R42" s="148"/>
      <c r="S42" s="150"/>
      <c r="T42" s="150"/>
      <c r="U42" s="47">
        <v>15</v>
      </c>
      <c r="V42" s="148"/>
      <c r="W42" s="152"/>
      <c r="X42" s="152"/>
      <c r="Y42" s="152"/>
      <c r="Z42" s="18"/>
      <c r="AA42" s="18"/>
      <c r="AB42" s="18"/>
      <c r="AC42" s="18"/>
    </row>
    <row r="43" spans="1:29" s="14" customFormat="1" ht="12" customHeight="1">
      <c r="A43" s="280" t="s">
        <v>181</v>
      </c>
      <c r="B43" s="119" t="s">
        <v>49</v>
      </c>
      <c r="C43" s="120"/>
      <c r="D43" s="119" t="s">
        <v>26</v>
      </c>
      <c r="E43" s="5">
        <v>15</v>
      </c>
      <c r="F43" s="10">
        <v>3</v>
      </c>
      <c r="G43" s="120"/>
      <c r="H43" s="125"/>
      <c r="I43" s="146">
        <v>15</v>
      </c>
      <c r="J43" s="125"/>
      <c r="K43" s="126"/>
      <c r="L43" s="125"/>
      <c r="M43" s="119"/>
      <c r="N43" s="33"/>
      <c r="O43" s="57"/>
      <c r="P43" s="33"/>
      <c r="Q43" s="55"/>
      <c r="R43" s="33"/>
      <c r="S43" s="54"/>
      <c r="T43" s="54"/>
      <c r="U43" s="47">
        <v>15</v>
      </c>
      <c r="V43" s="33"/>
      <c r="W43" s="30"/>
      <c r="X43" s="30"/>
      <c r="Y43" s="30"/>
      <c r="Z43" s="18"/>
      <c r="AA43" s="18"/>
      <c r="AB43" s="18"/>
      <c r="AC43" s="18"/>
    </row>
    <row r="44" spans="1:29" s="14" customFormat="1" ht="12" customHeight="1">
      <c r="A44" s="159" t="s">
        <v>100</v>
      </c>
      <c r="B44" s="10" t="s">
        <v>54</v>
      </c>
      <c r="C44" s="59"/>
      <c r="D44" s="10" t="s">
        <v>26</v>
      </c>
      <c r="E44" s="5">
        <v>15</v>
      </c>
      <c r="F44" s="10">
        <v>3</v>
      </c>
      <c r="G44" s="59"/>
      <c r="H44" s="12"/>
      <c r="I44" s="146">
        <v>15</v>
      </c>
      <c r="J44" s="12"/>
      <c r="K44" s="99"/>
      <c r="L44" s="12"/>
      <c r="M44" s="10"/>
      <c r="N44" s="118"/>
      <c r="O44" s="56"/>
      <c r="P44" s="46"/>
      <c r="Q44" s="47"/>
      <c r="R44" s="118"/>
      <c r="S44" s="46"/>
      <c r="T44" s="46"/>
      <c r="U44" s="47">
        <v>15</v>
      </c>
      <c r="V44" s="118"/>
      <c r="W44" s="64"/>
      <c r="X44" s="64"/>
      <c r="Y44" s="64"/>
      <c r="Z44" s="18"/>
      <c r="AA44" s="18"/>
      <c r="AB44" s="18"/>
      <c r="AC44" s="18"/>
    </row>
    <row r="45" spans="1:29" s="14" customFormat="1" ht="12" customHeight="1">
      <c r="A45" s="159" t="s">
        <v>101</v>
      </c>
      <c r="B45" s="143" t="s">
        <v>57</v>
      </c>
      <c r="C45" s="144"/>
      <c r="D45" s="145" t="s">
        <v>26</v>
      </c>
      <c r="E45" s="5">
        <v>15</v>
      </c>
      <c r="F45" s="145">
        <v>3</v>
      </c>
      <c r="G45" s="144"/>
      <c r="H45" s="146"/>
      <c r="I45" s="146">
        <v>15</v>
      </c>
      <c r="J45" s="146"/>
      <c r="K45" s="147"/>
      <c r="L45" s="146"/>
      <c r="M45" s="145"/>
      <c r="N45" s="153"/>
      <c r="O45" s="149"/>
      <c r="P45" s="150"/>
      <c r="Q45" s="151"/>
      <c r="R45" s="153"/>
      <c r="S45" s="150"/>
      <c r="T45" s="150"/>
      <c r="U45" s="151"/>
      <c r="V45" s="153"/>
      <c r="W45" s="152"/>
      <c r="X45" s="152"/>
      <c r="Y45" s="152">
        <v>15</v>
      </c>
      <c r="Z45" s="18"/>
      <c r="AA45" s="18"/>
      <c r="AB45" s="18"/>
      <c r="AC45" s="18"/>
    </row>
    <row r="46" spans="1:29" s="14" customFormat="1" ht="12" customHeight="1" thickBot="1">
      <c r="A46" s="159" t="s">
        <v>102</v>
      </c>
      <c r="B46" s="6" t="s">
        <v>58</v>
      </c>
      <c r="C46" s="5"/>
      <c r="D46" s="6" t="s">
        <v>26</v>
      </c>
      <c r="E46" s="5">
        <v>20</v>
      </c>
      <c r="F46" s="6">
        <v>3</v>
      </c>
      <c r="G46" s="5"/>
      <c r="H46" s="4"/>
      <c r="I46" s="4">
        <v>20</v>
      </c>
      <c r="J46" s="4"/>
      <c r="K46" s="98"/>
      <c r="L46" s="4"/>
      <c r="M46" s="6"/>
      <c r="N46" s="15"/>
      <c r="O46" s="31"/>
      <c r="P46" s="15"/>
      <c r="Q46" s="25"/>
      <c r="R46" s="15"/>
      <c r="S46" s="16"/>
      <c r="T46" s="16"/>
      <c r="U46" s="25"/>
      <c r="V46" s="15"/>
      <c r="W46" s="26"/>
      <c r="X46" s="26"/>
      <c r="Y46" s="26">
        <v>20</v>
      </c>
      <c r="Z46" s="18"/>
      <c r="AA46" s="18"/>
      <c r="AB46" s="18"/>
      <c r="AC46" s="18"/>
    </row>
    <row r="47" spans="1:29" s="17" customFormat="1" ht="13.5" customHeight="1" thickBot="1" thickTop="1">
      <c r="A47" s="168"/>
      <c r="B47" s="39"/>
      <c r="C47" s="84" t="s">
        <v>103</v>
      </c>
      <c r="D47" s="39" t="s">
        <v>104</v>
      </c>
      <c r="E47" s="35">
        <f>SUM(E33:E46)</f>
        <v>245</v>
      </c>
      <c r="F47" s="36">
        <f>SUM(F33:F46)</f>
        <v>40</v>
      </c>
      <c r="G47" s="35">
        <f aca="true" t="shared" si="1" ref="G47:X47">SUM(G33:G46)</f>
        <v>15</v>
      </c>
      <c r="H47" s="35">
        <f t="shared" si="1"/>
        <v>0</v>
      </c>
      <c r="I47" s="35">
        <f>SUM(I33:I46)</f>
        <v>200</v>
      </c>
      <c r="J47" s="35">
        <f t="shared" si="1"/>
        <v>30</v>
      </c>
      <c r="K47" s="35">
        <f t="shared" si="1"/>
        <v>0</v>
      </c>
      <c r="L47" s="35">
        <f t="shared" si="1"/>
        <v>0</v>
      </c>
      <c r="M47" s="36">
        <f t="shared" si="1"/>
        <v>0</v>
      </c>
      <c r="N47" s="35">
        <f t="shared" si="1"/>
        <v>0</v>
      </c>
      <c r="O47" s="35">
        <f t="shared" si="1"/>
        <v>60</v>
      </c>
      <c r="P47" s="35">
        <f t="shared" si="1"/>
        <v>0</v>
      </c>
      <c r="Q47" s="36">
        <f t="shared" si="1"/>
        <v>0</v>
      </c>
      <c r="R47" s="35">
        <f t="shared" si="1"/>
        <v>15</v>
      </c>
      <c r="S47" s="37">
        <f>SUM(S33:S46)</f>
        <v>60</v>
      </c>
      <c r="T47" s="37">
        <f t="shared" si="1"/>
        <v>0</v>
      </c>
      <c r="U47" s="36">
        <f>SUM(U33:U46)</f>
        <v>75</v>
      </c>
      <c r="V47" s="35">
        <f t="shared" si="1"/>
        <v>0</v>
      </c>
      <c r="W47" s="38">
        <f t="shared" si="1"/>
        <v>0</v>
      </c>
      <c r="X47" s="38">
        <f t="shared" si="1"/>
        <v>0</v>
      </c>
      <c r="Y47" s="38">
        <f>SUM(Y32:Y46)</f>
        <v>35</v>
      </c>
      <c r="Z47" s="22"/>
      <c r="AA47" s="22"/>
      <c r="AB47" s="22"/>
      <c r="AC47" s="22"/>
    </row>
    <row r="48" spans="1:29" s="17" customFormat="1" ht="23.25" customHeight="1" thickTop="1">
      <c r="A48" s="385" t="s">
        <v>25</v>
      </c>
      <c r="B48" s="392" t="s">
        <v>23</v>
      </c>
      <c r="C48" s="377" t="s">
        <v>0</v>
      </c>
      <c r="D48" s="379"/>
      <c r="E48" s="393" t="s">
        <v>18</v>
      </c>
      <c r="F48" s="388" t="s">
        <v>1</v>
      </c>
      <c r="G48" s="389" t="s">
        <v>2</v>
      </c>
      <c r="H48" s="390"/>
      <c r="I48" s="390"/>
      <c r="J48" s="390"/>
      <c r="K48" s="390"/>
      <c r="L48" s="390"/>
      <c r="M48" s="391"/>
      <c r="N48" s="377" t="s">
        <v>184</v>
      </c>
      <c r="O48" s="378"/>
      <c r="P48" s="378"/>
      <c r="Q48" s="379"/>
      <c r="R48" s="377" t="s">
        <v>185</v>
      </c>
      <c r="S48" s="378"/>
      <c r="T48" s="378"/>
      <c r="U48" s="379"/>
      <c r="V48" s="377" t="s">
        <v>186</v>
      </c>
      <c r="W48" s="378"/>
      <c r="X48" s="378"/>
      <c r="Y48" s="380"/>
      <c r="Z48" s="22"/>
      <c r="AA48" s="22"/>
      <c r="AB48" s="22"/>
      <c r="AC48" s="22"/>
    </row>
    <row r="49" spans="1:29" s="17" customFormat="1" ht="13.5" customHeight="1">
      <c r="A49" s="309"/>
      <c r="B49" s="312"/>
      <c r="C49" s="314" t="s">
        <v>11</v>
      </c>
      <c r="D49" s="316" t="s">
        <v>10</v>
      </c>
      <c r="E49" s="319"/>
      <c r="F49" s="300"/>
      <c r="G49" s="226" t="s">
        <v>3</v>
      </c>
      <c r="H49" s="227" t="s">
        <v>4</v>
      </c>
      <c r="I49" s="298" t="s">
        <v>5</v>
      </c>
      <c r="J49" s="297"/>
      <c r="K49" s="227" t="s">
        <v>7</v>
      </c>
      <c r="L49" s="227" t="s">
        <v>8</v>
      </c>
      <c r="M49" s="228" t="s">
        <v>9</v>
      </c>
      <c r="N49" s="296" t="s">
        <v>12</v>
      </c>
      <c r="O49" s="297"/>
      <c r="P49" s="298" t="s">
        <v>13</v>
      </c>
      <c r="Q49" s="303"/>
      <c r="R49" s="296" t="s">
        <v>14</v>
      </c>
      <c r="S49" s="297"/>
      <c r="T49" s="298" t="s">
        <v>15</v>
      </c>
      <c r="U49" s="303"/>
      <c r="V49" s="296" t="s">
        <v>16</v>
      </c>
      <c r="W49" s="297"/>
      <c r="X49" s="298" t="s">
        <v>17</v>
      </c>
      <c r="Y49" s="297"/>
      <c r="Z49" s="22"/>
      <c r="AA49" s="22"/>
      <c r="AB49" s="22"/>
      <c r="AC49" s="22"/>
    </row>
    <row r="50" spans="1:29" s="17" customFormat="1" ht="13.5" customHeight="1" thickBot="1">
      <c r="A50" s="310"/>
      <c r="B50" s="313"/>
      <c r="C50" s="315"/>
      <c r="D50" s="317"/>
      <c r="E50" s="320"/>
      <c r="F50" s="301"/>
      <c r="G50" s="232"/>
      <c r="H50" s="233"/>
      <c r="I50" s="233" t="s">
        <v>6</v>
      </c>
      <c r="J50" s="233" t="s">
        <v>3</v>
      </c>
      <c r="K50" s="233"/>
      <c r="L50" s="233"/>
      <c r="M50" s="234"/>
      <c r="N50" s="232" t="s">
        <v>19</v>
      </c>
      <c r="O50" s="233" t="s">
        <v>5</v>
      </c>
      <c r="P50" s="233" t="s">
        <v>19</v>
      </c>
      <c r="Q50" s="234" t="s">
        <v>5</v>
      </c>
      <c r="R50" s="232" t="s">
        <v>19</v>
      </c>
      <c r="S50" s="233" t="s">
        <v>5</v>
      </c>
      <c r="T50" s="233" t="s">
        <v>19</v>
      </c>
      <c r="U50" s="234" t="s">
        <v>5</v>
      </c>
      <c r="V50" s="232" t="s">
        <v>19</v>
      </c>
      <c r="W50" s="233" t="s">
        <v>5</v>
      </c>
      <c r="X50" s="233" t="s">
        <v>19</v>
      </c>
      <c r="Y50" s="233" t="s">
        <v>5</v>
      </c>
      <c r="Z50" s="22"/>
      <c r="AA50" s="22"/>
      <c r="AB50" s="22"/>
      <c r="AC50" s="22"/>
    </row>
    <row r="51" spans="1:29" s="7" customFormat="1" ht="17.25" customHeight="1" thickBot="1" thickTop="1">
      <c r="A51" s="108" t="s">
        <v>156</v>
      </c>
      <c r="B51" s="74" t="s">
        <v>51</v>
      </c>
      <c r="C51" s="77"/>
      <c r="D51" s="74"/>
      <c r="E51" s="77"/>
      <c r="F51" s="74"/>
      <c r="G51" s="77"/>
      <c r="H51" s="101"/>
      <c r="I51" s="78"/>
      <c r="J51" s="78"/>
      <c r="K51" s="80"/>
      <c r="L51" s="80"/>
      <c r="M51" s="102"/>
      <c r="N51" s="77"/>
      <c r="O51" s="78"/>
      <c r="P51" s="78"/>
      <c r="Q51" s="74"/>
      <c r="R51" s="77"/>
      <c r="S51" s="78"/>
      <c r="T51" s="78"/>
      <c r="U51" s="74"/>
      <c r="V51" s="77"/>
      <c r="W51" s="78"/>
      <c r="X51" s="78"/>
      <c r="Y51" s="78"/>
      <c r="Z51" s="19"/>
      <c r="AA51" s="19"/>
      <c r="AB51" s="19"/>
      <c r="AC51" s="19"/>
    </row>
    <row r="52" spans="1:29" s="7" customFormat="1" ht="12" customHeight="1">
      <c r="A52" s="159" t="s">
        <v>105</v>
      </c>
      <c r="B52" s="42" t="s">
        <v>32</v>
      </c>
      <c r="C52" s="114"/>
      <c r="D52" s="42" t="s">
        <v>26</v>
      </c>
      <c r="E52" s="114">
        <v>15</v>
      </c>
      <c r="F52" s="42">
        <v>2</v>
      </c>
      <c r="G52" s="114"/>
      <c r="H52" s="115"/>
      <c r="I52" s="117">
        <v>15</v>
      </c>
      <c r="J52" s="116"/>
      <c r="K52" s="93"/>
      <c r="L52" s="93"/>
      <c r="M52" s="90"/>
      <c r="N52" s="82"/>
      <c r="O52" s="116"/>
      <c r="P52" s="116"/>
      <c r="Q52" s="42"/>
      <c r="R52" s="114"/>
      <c r="S52" s="117"/>
      <c r="T52" s="117"/>
      <c r="U52" s="42">
        <v>15</v>
      </c>
      <c r="V52" s="82"/>
      <c r="W52" s="116"/>
      <c r="X52" s="116"/>
      <c r="Y52" s="116"/>
      <c r="Z52" s="19"/>
      <c r="AA52" s="19"/>
      <c r="AB52" s="19"/>
      <c r="AC52" s="19"/>
    </row>
    <row r="53" spans="1:29" s="7" customFormat="1" ht="12" customHeight="1">
      <c r="A53" s="159" t="s">
        <v>106</v>
      </c>
      <c r="B53" s="42" t="s">
        <v>56</v>
      </c>
      <c r="C53" s="114"/>
      <c r="D53" s="42" t="s">
        <v>26</v>
      </c>
      <c r="E53" s="114">
        <v>15</v>
      </c>
      <c r="F53" s="42">
        <v>2</v>
      </c>
      <c r="G53" s="114">
        <v>15</v>
      </c>
      <c r="H53" s="115"/>
      <c r="I53" s="117"/>
      <c r="J53" s="116"/>
      <c r="K53" s="93"/>
      <c r="L53" s="93"/>
      <c r="M53" s="90"/>
      <c r="N53" s="82"/>
      <c r="O53" s="116"/>
      <c r="P53" s="116"/>
      <c r="Q53" s="81"/>
      <c r="R53" s="114"/>
      <c r="S53" s="117"/>
      <c r="T53" s="117">
        <v>15</v>
      </c>
      <c r="U53" s="42"/>
      <c r="V53" s="82"/>
      <c r="W53" s="116"/>
      <c r="X53" s="116"/>
      <c r="Y53" s="116"/>
      <c r="Z53" s="19"/>
      <c r="AA53" s="19"/>
      <c r="AB53" s="19"/>
      <c r="AC53" s="19"/>
    </row>
    <row r="54" spans="1:29" s="7" customFormat="1" ht="12" customHeight="1">
      <c r="A54" s="159" t="s">
        <v>107</v>
      </c>
      <c r="B54" s="42" t="s">
        <v>108</v>
      </c>
      <c r="C54" s="114"/>
      <c r="D54" s="42" t="s">
        <v>26</v>
      </c>
      <c r="E54" s="114">
        <v>15</v>
      </c>
      <c r="F54" s="42">
        <v>2</v>
      </c>
      <c r="G54" s="114">
        <v>15</v>
      </c>
      <c r="H54" s="115"/>
      <c r="I54" s="117"/>
      <c r="J54" s="116"/>
      <c r="K54" s="93"/>
      <c r="L54" s="93"/>
      <c r="M54" s="90"/>
      <c r="N54" s="82"/>
      <c r="O54" s="116"/>
      <c r="P54" s="116"/>
      <c r="Q54" s="81"/>
      <c r="R54" s="114"/>
      <c r="S54" s="117"/>
      <c r="T54" s="117">
        <v>15</v>
      </c>
      <c r="U54" s="42"/>
      <c r="V54" s="82"/>
      <c r="W54" s="116"/>
      <c r="X54" s="116"/>
      <c r="Y54" s="116"/>
      <c r="Z54" s="19"/>
      <c r="AA54" s="19"/>
      <c r="AB54" s="19"/>
      <c r="AC54" s="19"/>
    </row>
    <row r="55" spans="1:29" s="7" customFormat="1" ht="12" customHeight="1">
      <c r="A55" s="159" t="s">
        <v>109</v>
      </c>
      <c r="B55" s="42" t="s">
        <v>110</v>
      </c>
      <c r="C55" s="114"/>
      <c r="D55" s="42" t="s">
        <v>26</v>
      </c>
      <c r="E55" s="114">
        <v>15</v>
      </c>
      <c r="F55" s="42">
        <v>2</v>
      </c>
      <c r="G55" s="114"/>
      <c r="H55" s="115"/>
      <c r="I55" s="117">
        <v>15</v>
      </c>
      <c r="J55" s="116"/>
      <c r="K55" s="93"/>
      <c r="L55" s="93"/>
      <c r="M55" s="90"/>
      <c r="N55" s="82"/>
      <c r="O55" s="116"/>
      <c r="P55" s="116"/>
      <c r="Q55" s="81"/>
      <c r="R55" s="114"/>
      <c r="S55" s="117"/>
      <c r="T55" s="117"/>
      <c r="U55" s="42">
        <v>15</v>
      </c>
      <c r="V55" s="82"/>
      <c r="W55" s="116"/>
      <c r="X55" s="116"/>
      <c r="Y55" s="116"/>
      <c r="Z55" s="19"/>
      <c r="AA55" s="19"/>
      <c r="AB55" s="19"/>
      <c r="AC55" s="19"/>
    </row>
    <row r="56" spans="1:29" s="7" customFormat="1" ht="12" customHeight="1">
      <c r="A56" s="159" t="s">
        <v>170</v>
      </c>
      <c r="B56" s="42" t="s">
        <v>111</v>
      </c>
      <c r="C56" s="114"/>
      <c r="D56" s="42" t="s">
        <v>26</v>
      </c>
      <c r="E56" s="114">
        <v>15</v>
      </c>
      <c r="F56" s="42">
        <v>2</v>
      </c>
      <c r="G56" s="114"/>
      <c r="H56" s="115"/>
      <c r="I56" s="117">
        <v>15</v>
      </c>
      <c r="J56" s="116"/>
      <c r="K56" s="93"/>
      <c r="L56" s="93"/>
      <c r="M56" s="90"/>
      <c r="N56" s="82"/>
      <c r="O56" s="116"/>
      <c r="P56" s="116"/>
      <c r="Q56" s="81"/>
      <c r="R56" s="114"/>
      <c r="S56" s="117"/>
      <c r="T56" s="117"/>
      <c r="U56" s="42">
        <v>15</v>
      </c>
      <c r="V56" s="82"/>
      <c r="W56" s="116"/>
      <c r="X56" s="116"/>
      <c r="Y56" s="116"/>
      <c r="Z56" s="19"/>
      <c r="AA56" s="19"/>
      <c r="AB56" s="19"/>
      <c r="AC56" s="19"/>
    </row>
    <row r="57" spans="1:29" s="7" customFormat="1" ht="12" customHeight="1">
      <c r="A57" s="159" t="s">
        <v>112</v>
      </c>
      <c r="B57" s="42" t="s">
        <v>113</v>
      </c>
      <c r="C57" s="114" t="s">
        <v>26</v>
      </c>
      <c r="D57" s="42"/>
      <c r="E57" s="114">
        <v>15</v>
      </c>
      <c r="F57" s="42">
        <v>3</v>
      </c>
      <c r="G57" s="114"/>
      <c r="H57" s="115"/>
      <c r="I57" s="117">
        <v>15</v>
      </c>
      <c r="J57" s="116"/>
      <c r="K57" s="93"/>
      <c r="L57" s="93"/>
      <c r="M57" s="90"/>
      <c r="N57" s="82"/>
      <c r="O57" s="116"/>
      <c r="P57" s="116"/>
      <c r="Q57" s="81"/>
      <c r="R57" s="114"/>
      <c r="S57" s="117"/>
      <c r="T57" s="116"/>
      <c r="U57" s="42"/>
      <c r="V57" s="82"/>
      <c r="W57" s="117">
        <v>15</v>
      </c>
      <c r="X57" s="116"/>
      <c r="Y57" s="116"/>
      <c r="Z57" s="19"/>
      <c r="AA57" s="19"/>
      <c r="AB57" s="19"/>
      <c r="AC57" s="19"/>
    </row>
    <row r="58" spans="1:29" s="7" customFormat="1" ht="22.5" customHeight="1">
      <c r="A58" s="159" t="s">
        <v>114</v>
      </c>
      <c r="B58" s="42" t="s">
        <v>115</v>
      </c>
      <c r="C58" s="114" t="s">
        <v>26</v>
      </c>
      <c r="D58" s="42"/>
      <c r="E58" s="114">
        <v>15</v>
      </c>
      <c r="F58" s="42">
        <v>3</v>
      </c>
      <c r="G58" s="114"/>
      <c r="H58" s="115"/>
      <c r="I58" s="117">
        <v>15</v>
      </c>
      <c r="J58" s="116"/>
      <c r="K58" s="93"/>
      <c r="L58" s="93"/>
      <c r="M58" s="90"/>
      <c r="N58" s="82"/>
      <c r="O58" s="116"/>
      <c r="P58" s="116"/>
      <c r="Q58" s="81"/>
      <c r="R58" s="114"/>
      <c r="S58" s="117"/>
      <c r="T58" s="116"/>
      <c r="U58" s="42"/>
      <c r="V58" s="82"/>
      <c r="W58" s="117">
        <v>15</v>
      </c>
      <c r="X58" s="116"/>
      <c r="Y58" s="116"/>
      <c r="Z58" s="19"/>
      <c r="AA58" s="19"/>
      <c r="AB58" s="19"/>
      <c r="AC58" s="19"/>
    </row>
    <row r="59" spans="1:29" s="7" customFormat="1" ht="12" customHeight="1">
      <c r="A59" s="159" t="s">
        <v>116</v>
      </c>
      <c r="B59" s="42" t="s">
        <v>117</v>
      </c>
      <c r="C59" s="114" t="s">
        <v>26</v>
      </c>
      <c r="D59" s="42"/>
      <c r="E59" s="114">
        <v>15</v>
      </c>
      <c r="F59" s="42">
        <v>3</v>
      </c>
      <c r="G59" s="114"/>
      <c r="H59" s="115"/>
      <c r="I59" s="117">
        <v>15</v>
      </c>
      <c r="J59" s="116"/>
      <c r="K59" s="93"/>
      <c r="L59" s="93"/>
      <c r="M59" s="90"/>
      <c r="N59" s="82"/>
      <c r="O59" s="116"/>
      <c r="P59" s="116"/>
      <c r="Q59" s="81"/>
      <c r="R59" s="114"/>
      <c r="S59" s="117"/>
      <c r="T59" s="116"/>
      <c r="U59" s="42"/>
      <c r="V59" s="82"/>
      <c r="W59" s="117">
        <v>15</v>
      </c>
      <c r="X59" s="116"/>
      <c r="Y59" s="116"/>
      <c r="Z59" s="19"/>
      <c r="AA59" s="19"/>
      <c r="AB59" s="19"/>
      <c r="AC59" s="19"/>
    </row>
    <row r="60" spans="1:29" s="7" customFormat="1" ht="12" customHeight="1">
      <c r="A60" s="159" t="s">
        <v>118</v>
      </c>
      <c r="B60" s="42" t="s">
        <v>119</v>
      </c>
      <c r="C60" s="114" t="s">
        <v>26</v>
      </c>
      <c r="D60" s="42"/>
      <c r="E60" s="114">
        <v>15</v>
      </c>
      <c r="F60" s="42">
        <v>3</v>
      </c>
      <c r="G60" s="114"/>
      <c r="H60" s="115"/>
      <c r="I60" s="117">
        <v>15</v>
      </c>
      <c r="J60" s="116"/>
      <c r="K60" s="93"/>
      <c r="L60" s="93"/>
      <c r="M60" s="90"/>
      <c r="N60" s="82"/>
      <c r="O60" s="116"/>
      <c r="P60" s="116"/>
      <c r="Q60" s="81"/>
      <c r="R60" s="114"/>
      <c r="S60" s="117"/>
      <c r="T60" s="116"/>
      <c r="U60" s="42"/>
      <c r="V60" s="82"/>
      <c r="W60" s="117">
        <v>15</v>
      </c>
      <c r="X60" s="116"/>
      <c r="Y60" s="116"/>
      <c r="Z60" s="19"/>
      <c r="AA60" s="19"/>
      <c r="AB60" s="19"/>
      <c r="AC60" s="19"/>
    </row>
    <row r="61" spans="1:29" s="7" customFormat="1" ht="12" customHeight="1" thickBot="1">
      <c r="A61" s="159" t="s">
        <v>120</v>
      </c>
      <c r="B61" s="42" t="s">
        <v>121</v>
      </c>
      <c r="C61" s="114" t="s">
        <v>26</v>
      </c>
      <c r="D61" s="42"/>
      <c r="E61" s="114">
        <v>15</v>
      </c>
      <c r="F61" s="42">
        <v>2</v>
      </c>
      <c r="G61" s="114"/>
      <c r="H61" s="115"/>
      <c r="I61" s="117">
        <v>15</v>
      </c>
      <c r="J61" s="116"/>
      <c r="K61" s="93"/>
      <c r="L61" s="93"/>
      <c r="M61" s="90"/>
      <c r="N61" s="82"/>
      <c r="O61" s="116"/>
      <c r="P61" s="116"/>
      <c r="Q61" s="81"/>
      <c r="R61" s="114"/>
      <c r="S61" s="117"/>
      <c r="T61" s="116"/>
      <c r="U61" s="42"/>
      <c r="V61" s="82"/>
      <c r="W61" s="117">
        <v>15</v>
      </c>
      <c r="X61" s="116"/>
      <c r="Y61" s="116"/>
      <c r="Z61" s="19"/>
      <c r="AA61" s="19"/>
      <c r="AB61" s="19"/>
      <c r="AC61" s="19"/>
    </row>
    <row r="62" spans="1:29" s="7" customFormat="1" ht="13.5" customHeight="1" thickBot="1" thickTop="1">
      <c r="A62" s="169"/>
      <c r="B62" s="39"/>
      <c r="C62" s="84" t="s">
        <v>122</v>
      </c>
      <c r="D62" s="39" t="s">
        <v>122</v>
      </c>
      <c r="E62" s="35">
        <f>SUM(E52:E61)</f>
        <v>150</v>
      </c>
      <c r="F62" s="36">
        <f>SUM(F52:F61)</f>
        <v>24</v>
      </c>
      <c r="G62" s="127">
        <f>SUM(G52:G61)</f>
        <v>30</v>
      </c>
      <c r="H62" s="128">
        <f aca="true" t="shared" si="2" ref="H62:Y62">SUM(H52:H61)</f>
        <v>0</v>
      </c>
      <c r="I62" s="113">
        <f t="shared" si="2"/>
        <v>120</v>
      </c>
      <c r="J62" s="113">
        <f t="shared" si="2"/>
        <v>0</v>
      </c>
      <c r="K62" s="113">
        <f t="shared" si="2"/>
        <v>0</v>
      </c>
      <c r="L62" s="113">
        <f t="shared" si="2"/>
        <v>0</v>
      </c>
      <c r="M62" s="109">
        <f t="shared" si="2"/>
        <v>0</v>
      </c>
      <c r="N62" s="111">
        <f t="shared" si="2"/>
        <v>0</v>
      </c>
      <c r="O62" s="113">
        <f t="shared" si="2"/>
        <v>0</v>
      </c>
      <c r="P62" s="113">
        <f t="shared" si="2"/>
        <v>0</v>
      </c>
      <c r="Q62" s="109">
        <f t="shared" si="2"/>
        <v>0</v>
      </c>
      <c r="R62" s="111">
        <f t="shared" si="2"/>
        <v>0</v>
      </c>
      <c r="S62" s="113">
        <f t="shared" si="2"/>
        <v>0</v>
      </c>
      <c r="T62" s="113">
        <f t="shared" si="2"/>
        <v>30</v>
      </c>
      <c r="U62" s="109">
        <f t="shared" si="2"/>
        <v>45</v>
      </c>
      <c r="V62" s="111">
        <f t="shared" si="2"/>
        <v>0</v>
      </c>
      <c r="W62" s="113">
        <f t="shared" si="2"/>
        <v>75</v>
      </c>
      <c r="X62" s="110">
        <f t="shared" si="2"/>
        <v>0</v>
      </c>
      <c r="Y62" s="110">
        <f t="shared" si="2"/>
        <v>0</v>
      </c>
      <c r="Z62" s="19"/>
      <c r="AA62" s="19"/>
      <c r="AB62" s="19"/>
      <c r="AC62" s="19"/>
    </row>
    <row r="63" spans="1:29" s="7" customFormat="1" ht="18" customHeight="1" thickBot="1" thickTop="1">
      <c r="A63" s="170" t="s">
        <v>165</v>
      </c>
      <c r="B63" s="74" t="s">
        <v>123</v>
      </c>
      <c r="C63" s="75"/>
      <c r="D63" s="76"/>
      <c r="E63" s="77"/>
      <c r="F63" s="74"/>
      <c r="G63" s="161"/>
      <c r="H63" s="162"/>
      <c r="I63" s="163"/>
      <c r="J63" s="163"/>
      <c r="K63" s="163"/>
      <c r="L63" s="163"/>
      <c r="M63" s="155"/>
      <c r="N63" s="164"/>
      <c r="O63" s="163"/>
      <c r="P63" s="163"/>
      <c r="Q63" s="155"/>
      <c r="R63" s="164"/>
      <c r="S63" s="163"/>
      <c r="T63" s="163"/>
      <c r="U63" s="155"/>
      <c r="V63" s="164"/>
      <c r="W63" s="163"/>
      <c r="X63" s="156"/>
      <c r="Y63" s="156"/>
      <c r="Z63" s="19"/>
      <c r="AA63" s="19"/>
      <c r="AB63" s="19"/>
      <c r="AC63" s="19"/>
    </row>
    <row r="64" spans="1:29" s="7" customFormat="1" ht="13.5" customHeight="1">
      <c r="A64" s="371" t="s">
        <v>22</v>
      </c>
      <c r="B64" s="360" t="s">
        <v>134</v>
      </c>
      <c r="C64" s="362" t="s">
        <v>21</v>
      </c>
      <c r="D64" s="360" t="s">
        <v>21</v>
      </c>
      <c r="E64" s="373">
        <v>60</v>
      </c>
      <c r="F64" s="70">
        <v>6</v>
      </c>
      <c r="G64" s="375"/>
      <c r="H64" s="395"/>
      <c r="I64" s="364"/>
      <c r="J64" s="364"/>
      <c r="K64" s="364"/>
      <c r="L64" s="366">
        <v>60</v>
      </c>
      <c r="M64" s="360"/>
      <c r="N64" s="362"/>
      <c r="O64" s="364"/>
      <c r="P64" s="364"/>
      <c r="Q64" s="360"/>
      <c r="R64" s="362"/>
      <c r="S64" s="364"/>
      <c r="T64" s="364"/>
      <c r="U64" s="360"/>
      <c r="V64" s="362"/>
      <c r="W64" s="364">
        <v>30</v>
      </c>
      <c r="X64" s="366"/>
      <c r="Y64" s="366">
        <v>30</v>
      </c>
      <c r="Z64" s="19"/>
      <c r="AA64" s="19"/>
      <c r="AB64" s="19"/>
      <c r="AC64" s="19"/>
    </row>
    <row r="65" spans="1:29" s="7" customFormat="1" ht="13.5" customHeight="1">
      <c r="A65" s="372"/>
      <c r="B65" s="361"/>
      <c r="C65" s="363"/>
      <c r="D65" s="361"/>
      <c r="E65" s="374"/>
      <c r="F65" s="157">
        <v>6</v>
      </c>
      <c r="G65" s="376"/>
      <c r="H65" s="396"/>
      <c r="I65" s="365"/>
      <c r="J65" s="365"/>
      <c r="K65" s="365"/>
      <c r="L65" s="367"/>
      <c r="M65" s="361"/>
      <c r="N65" s="363"/>
      <c r="O65" s="365"/>
      <c r="P65" s="365"/>
      <c r="Q65" s="361"/>
      <c r="R65" s="363"/>
      <c r="S65" s="365"/>
      <c r="T65" s="365"/>
      <c r="U65" s="361"/>
      <c r="V65" s="363"/>
      <c r="W65" s="365"/>
      <c r="X65" s="367"/>
      <c r="Y65" s="367"/>
      <c r="Z65" s="19"/>
      <c r="AA65" s="19"/>
      <c r="AB65" s="19"/>
      <c r="AC65" s="19"/>
    </row>
    <row r="66" spans="1:29" s="7" customFormat="1" ht="13.5" customHeight="1">
      <c r="A66" s="342" t="s">
        <v>133</v>
      </c>
      <c r="B66" s="369" t="s">
        <v>135</v>
      </c>
      <c r="C66" s="352"/>
      <c r="D66" s="350" t="s">
        <v>29</v>
      </c>
      <c r="E66" s="356">
        <v>480</v>
      </c>
      <c r="F66" s="158">
        <v>6</v>
      </c>
      <c r="G66" s="356"/>
      <c r="H66" s="358"/>
      <c r="I66" s="340"/>
      <c r="J66" s="340"/>
      <c r="K66" s="340"/>
      <c r="L66" s="340"/>
      <c r="M66" s="354">
        <v>480</v>
      </c>
      <c r="N66" s="356"/>
      <c r="O66" s="340"/>
      <c r="P66" s="340"/>
      <c r="Q66" s="354">
        <v>160</v>
      </c>
      <c r="R66" s="352"/>
      <c r="S66" s="348"/>
      <c r="T66" s="348"/>
      <c r="U66" s="350">
        <v>160</v>
      </c>
      <c r="V66" s="352"/>
      <c r="W66" s="348"/>
      <c r="X66" s="340"/>
      <c r="Y66" s="340">
        <v>160</v>
      </c>
      <c r="Z66" s="19"/>
      <c r="AA66" s="19"/>
      <c r="AB66" s="19"/>
      <c r="AC66" s="19"/>
    </row>
    <row r="67" spans="1:29" s="7" customFormat="1" ht="13.5" customHeight="1">
      <c r="A67" s="368"/>
      <c r="B67" s="370"/>
      <c r="C67" s="353"/>
      <c r="D67" s="351"/>
      <c r="E67" s="357"/>
      <c r="F67" s="103">
        <v>6</v>
      </c>
      <c r="G67" s="357"/>
      <c r="H67" s="359"/>
      <c r="I67" s="341"/>
      <c r="J67" s="341"/>
      <c r="K67" s="341"/>
      <c r="L67" s="341"/>
      <c r="M67" s="355"/>
      <c r="N67" s="357"/>
      <c r="O67" s="341"/>
      <c r="P67" s="341"/>
      <c r="Q67" s="355"/>
      <c r="R67" s="353"/>
      <c r="S67" s="349"/>
      <c r="T67" s="349"/>
      <c r="U67" s="351"/>
      <c r="V67" s="353"/>
      <c r="W67" s="349"/>
      <c r="X67" s="341"/>
      <c r="Y67" s="341"/>
      <c r="Z67" s="19"/>
      <c r="AA67" s="19"/>
      <c r="AB67" s="19"/>
      <c r="AC67" s="19"/>
    </row>
    <row r="68" spans="1:29" s="7" customFormat="1" ht="13.5" customHeight="1">
      <c r="A68" s="343"/>
      <c r="B68" s="345"/>
      <c r="C68" s="325"/>
      <c r="D68" s="333"/>
      <c r="E68" s="337"/>
      <c r="F68" s="103">
        <v>6</v>
      </c>
      <c r="G68" s="337"/>
      <c r="H68" s="347"/>
      <c r="I68" s="329"/>
      <c r="J68" s="329"/>
      <c r="K68" s="329"/>
      <c r="L68" s="329"/>
      <c r="M68" s="335"/>
      <c r="N68" s="337"/>
      <c r="O68" s="329"/>
      <c r="P68" s="329"/>
      <c r="Q68" s="335"/>
      <c r="R68" s="325"/>
      <c r="S68" s="327"/>
      <c r="T68" s="327"/>
      <c r="U68" s="333"/>
      <c r="V68" s="325"/>
      <c r="W68" s="327"/>
      <c r="X68" s="329"/>
      <c r="Y68" s="329"/>
      <c r="Z68" s="19"/>
      <c r="AA68" s="19"/>
      <c r="AB68" s="19"/>
      <c r="AC68" s="19"/>
    </row>
    <row r="69" spans="1:29" s="7" customFormat="1" ht="12" customHeight="1">
      <c r="A69" s="342" t="s">
        <v>131</v>
      </c>
      <c r="B69" s="344" t="s">
        <v>136</v>
      </c>
      <c r="C69" s="324" t="s">
        <v>26</v>
      </c>
      <c r="D69" s="332"/>
      <c r="E69" s="336">
        <v>30</v>
      </c>
      <c r="F69" s="330">
        <v>4</v>
      </c>
      <c r="G69" s="336"/>
      <c r="H69" s="346"/>
      <c r="I69" s="338"/>
      <c r="J69" s="328"/>
      <c r="K69" s="328">
        <v>30</v>
      </c>
      <c r="L69" s="328"/>
      <c r="M69" s="334"/>
      <c r="N69" s="336"/>
      <c r="O69" s="338">
        <v>30</v>
      </c>
      <c r="P69" s="328"/>
      <c r="Q69" s="330"/>
      <c r="R69" s="324"/>
      <c r="S69" s="326"/>
      <c r="T69" s="326"/>
      <c r="U69" s="332"/>
      <c r="V69" s="324"/>
      <c r="W69" s="326"/>
      <c r="X69" s="328"/>
      <c r="Y69" s="328"/>
      <c r="Z69" s="19"/>
      <c r="AA69" s="19"/>
      <c r="AB69" s="19"/>
      <c r="AC69" s="19"/>
    </row>
    <row r="70" spans="1:29" s="7" customFormat="1" ht="3.75" customHeight="1">
      <c r="A70" s="343"/>
      <c r="B70" s="345"/>
      <c r="C70" s="325"/>
      <c r="D70" s="333"/>
      <c r="E70" s="337"/>
      <c r="F70" s="331"/>
      <c r="G70" s="337"/>
      <c r="H70" s="347"/>
      <c r="I70" s="339"/>
      <c r="J70" s="329"/>
      <c r="K70" s="329"/>
      <c r="L70" s="329"/>
      <c r="M70" s="335"/>
      <c r="N70" s="337"/>
      <c r="O70" s="339"/>
      <c r="P70" s="329"/>
      <c r="Q70" s="331"/>
      <c r="R70" s="325"/>
      <c r="S70" s="327"/>
      <c r="T70" s="327"/>
      <c r="U70" s="333"/>
      <c r="V70" s="325"/>
      <c r="W70" s="327"/>
      <c r="X70" s="329"/>
      <c r="Y70" s="329"/>
      <c r="Z70" s="19"/>
      <c r="AA70" s="19"/>
      <c r="AB70" s="19"/>
      <c r="AC70" s="19"/>
    </row>
    <row r="71" spans="1:29" s="7" customFormat="1" ht="12" customHeight="1">
      <c r="A71" s="160" t="s">
        <v>132</v>
      </c>
      <c r="B71" s="25" t="s">
        <v>137</v>
      </c>
      <c r="C71" s="15" t="s">
        <v>21</v>
      </c>
      <c r="D71" s="25"/>
      <c r="E71" s="89">
        <v>15</v>
      </c>
      <c r="F71" s="90">
        <v>1</v>
      </c>
      <c r="G71" s="91"/>
      <c r="H71" s="92"/>
      <c r="I71" s="93">
        <v>15</v>
      </c>
      <c r="J71" s="93"/>
      <c r="K71" s="93"/>
      <c r="L71" s="93"/>
      <c r="M71" s="90"/>
      <c r="N71" s="91"/>
      <c r="O71" s="93">
        <v>15</v>
      </c>
      <c r="P71" s="93"/>
      <c r="Q71" s="90"/>
      <c r="R71" s="89"/>
      <c r="S71" s="26"/>
      <c r="T71" s="26"/>
      <c r="U71" s="100"/>
      <c r="V71" s="58"/>
      <c r="W71" s="16"/>
      <c r="X71" s="26"/>
      <c r="Y71" s="244"/>
      <c r="Z71" s="19"/>
      <c r="AA71" s="19"/>
      <c r="AB71" s="19"/>
      <c r="AC71" s="19"/>
    </row>
    <row r="72" spans="1:29" s="7" customFormat="1" ht="12" customHeight="1" thickBot="1">
      <c r="A72" s="159" t="s">
        <v>187</v>
      </c>
      <c r="B72" s="119" t="s">
        <v>164</v>
      </c>
      <c r="C72" s="120" t="s">
        <v>26</v>
      </c>
      <c r="D72" s="119"/>
      <c r="E72" s="120">
        <v>30</v>
      </c>
      <c r="F72" s="121">
        <v>2</v>
      </c>
      <c r="G72" s="122">
        <v>30</v>
      </c>
      <c r="H72" s="123"/>
      <c r="I72" s="123"/>
      <c r="J72" s="123"/>
      <c r="K72" s="124"/>
      <c r="L72" s="123"/>
      <c r="M72" s="121"/>
      <c r="N72" s="8"/>
      <c r="O72" s="61"/>
      <c r="P72" s="61"/>
      <c r="Q72" s="112"/>
      <c r="R72" s="8"/>
      <c r="S72" s="61"/>
      <c r="T72" s="61"/>
      <c r="U72" s="27"/>
      <c r="V72" s="8">
        <v>30</v>
      </c>
      <c r="W72" s="62"/>
      <c r="X72" s="62"/>
      <c r="Y72" s="62"/>
      <c r="Z72" s="19"/>
      <c r="AA72" s="19"/>
      <c r="AB72" s="19"/>
      <c r="AC72" s="19"/>
    </row>
    <row r="73" spans="1:29" s="7" customFormat="1" ht="13.5" customHeight="1" thickBot="1" thickTop="1">
      <c r="A73" s="168"/>
      <c r="B73" s="107"/>
      <c r="C73" s="104" t="s">
        <v>138</v>
      </c>
      <c r="D73" s="105" t="s">
        <v>139</v>
      </c>
      <c r="E73" s="104">
        <f>SUM(E64:E72)</f>
        <v>615</v>
      </c>
      <c r="F73" s="105">
        <f>SUM(F64:F72)</f>
        <v>37</v>
      </c>
      <c r="G73" s="104">
        <f>SUM(G64:G72)</f>
        <v>30</v>
      </c>
      <c r="H73" s="106">
        <f aca="true" t="shared" si="3" ref="H73:Y73">SUM(H64:H72)</f>
        <v>0</v>
      </c>
      <c r="I73" s="106">
        <f t="shared" si="3"/>
        <v>15</v>
      </c>
      <c r="J73" s="106">
        <f t="shared" si="3"/>
        <v>0</v>
      </c>
      <c r="K73" s="106">
        <f t="shared" si="3"/>
        <v>30</v>
      </c>
      <c r="L73" s="106">
        <f>SUM(L64:L72)</f>
        <v>60</v>
      </c>
      <c r="M73" s="105">
        <f>SUM(M64:M72)</f>
        <v>480</v>
      </c>
      <c r="N73" s="104">
        <f t="shared" si="3"/>
        <v>0</v>
      </c>
      <c r="O73" s="106">
        <f>SUM(O64:O72)</f>
        <v>45</v>
      </c>
      <c r="P73" s="106">
        <f t="shared" si="3"/>
        <v>0</v>
      </c>
      <c r="Q73" s="105">
        <f t="shared" si="3"/>
        <v>160</v>
      </c>
      <c r="R73" s="104">
        <f t="shared" si="3"/>
        <v>0</v>
      </c>
      <c r="S73" s="106">
        <f t="shared" si="3"/>
        <v>0</v>
      </c>
      <c r="T73" s="106">
        <f t="shared" si="3"/>
        <v>0</v>
      </c>
      <c r="U73" s="105">
        <f t="shared" si="3"/>
        <v>160</v>
      </c>
      <c r="V73" s="104">
        <f t="shared" si="3"/>
        <v>30</v>
      </c>
      <c r="W73" s="106">
        <f t="shared" si="3"/>
        <v>30</v>
      </c>
      <c r="X73" s="106">
        <f t="shared" si="3"/>
        <v>0</v>
      </c>
      <c r="Y73" s="106">
        <f t="shared" si="3"/>
        <v>190</v>
      </c>
      <c r="Z73" s="19"/>
      <c r="AA73" s="19"/>
      <c r="AB73" s="19"/>
      <c r="AC73" s="19"/>
    </row>
    <row r="74" spans="1:29" s="7" customFormat="1" ht="13.5" customHeight="1" thickTop="1">
      <c r="A74" s="172" t="s">
        <v>158</v>
      </c>
      <c r="B74" s="173"/>
      <c r="C74" s="199"/>
      <c r="D74" s="175"/>
      <c r="E74" s="199">
        <f>SUM(E31,E47,E62,E73)</f>
        <v>1300</v>
      </c>
      <c r="F74" s="175"/>
      <c r="G74" s="199">
        <f>SUM(G31,G47,G62,G73)</f>
        <v>330</v>
      </c>
      <c r="H74" s="177">
        <f>SUM(H31,H47,H62,H73)</f>
        <v>10</v>
      </c>
      <c r="I74" s="177">
        <f>SUM(I31,I47,I62,I73)</f>
        <v>360</v>
      </c>
      <c r="J74" s="177">
        <f>SUM(J31,J47,J62,J73)</f>
        <v>30</v>
      </c>
      <c r="K74" s="177">
        <f>SUM(K31,K47,K62,K73)</f>
        <v>30</v>
      </c>
      <c r="L74" s="177">
        <f>SUM(L31,L47,L63,L73)</f>
        <v>60</v>
      </c>
      <c r="M74" s="175">
        <f>SUM(M31,M47,M62,M73)</f>
        <v>480</v>
      </c>
      <c r="N74" s="287">
        <f>SUM(N31:O31,N47:O47,N62:O62,N73:O73)</f>
        <v>215</v>
      </c>
      <c r="O74" s="288"/>
      <c r="P74" s="289">
        <f>SUM(P31:Q31,P47:Q47,P62:Q62,P73:Q73)</f>
        <v>265</v>
      </c>
      <c r="Q74" s="290"/>
      <c r="R74" s="287">
        <f>SUM(R31:S31,R47:S47,R62:S62,R73:S73)</f>
        <v>150</v>
      </c>
      <c r="S74" s="288"/>
      <c r="T74" s="289">
        <f>SUM(T31:U31,T47:U47,T62:U62,T73:U73)</f>
        <v>310</v>
      </c>
      <c r="U74" s="290"/>
      <c r="V74" s="287">
        <f>SUM(V31:W31,V47:W47,V62:W62,V73:W73)</f>
        <v>135</v>
      </c>
      <c r="W74" s="288"/>
      <c r="X74" s="289">
        <f>SUM(X31:Y31,X47:Y47,X62:Y62,X73:Y73)</f>
        <v>225</v>
      </c>
      <c r="Y74" s="288"/>
      <c r="Z74" s="19"/>
      <c r="AA74" s="19"/>
      <c r="AB74" s="19"/>
      <c r="AC74" s="19"/>
    </row>
    <row r="75" spans="1:29" s="7" customFormat="1" ht="13.5" customHeight="1" thickBot="1">
      <c r="A75" s="178" t="s">
        <v>168</v>
      </c>
      <c r="B75" s="179"/>
      <c r="C75" s="182"/>
      <c r="D75" s="181"/>
      <c r="E75" s="182"/>
      <c r="F75" s="214">
        <f>SUM(F31,F47,F62,F73)</f>
        <v>160</v>
      </c>
      <c r="G75" s="182"/>
      <c r="H75" s="183"/>
      <c r="I75" s="183"/>
      <c r="J75" s="183"/>
      <c r="K75" s="183"/>
      <c r="L75" s="183"/>
      <c r="M75" s="181"/>
      <c r="N75" s="284">
        <f>SUM(F12:F18,F33:F34,F69,F71)</f>
        <v>30</v>
      </c>
      <c r="O75" s="285"/>
      <c r="P75" s="286">
        <f>SUM(F19:F25,F66)</f>
        <v>30</v>
      </c>
      <c r="Q75" s="291"/>
      <c r="R75" s="284">
        <f>SUM(F26:F30,F35:F39)</f>
        <v>30</v>
      </c>
      <c r="S75" s="285"/>
      <c r="T75" s="286">
        <f>SUM(F40:F44,F52:F56,F67)</f>
        <v>30</v>
      </c>
      <c r="U75" s="291"/>
      <c r="V75" s="284">
        <f>SUM(F57:F61,F64,F72)</f>
        <v>22</v>
      </c>
      <c r="W75" s="285"/>
      <c r="X75" s="286">
        <f>SUM(F45:F46,F65,F68)</f>
        <v>18</v>
      </c>
      <c r="Y75" s="285"/>
      <c r="Z75" s="19"/>
      <c r="AA75" s="19"/>
      <c r="AB75" s="19"/>
      <c r="AC75" s="19"/>
    </row>
    <row r="76" spans="1:29" s="7" customFormat="1" ht="16.5" customHeight="1" thickTop="1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9"/>
      <c r="AA76" s="19"/>
      <c r="AB76" s="19"/>
      <c r="AC76" s="19"/>
    </row>
    <row r="77" spans="1:29" s="7" customFormat="1" ht="19.5" customHeight="1">
      <c r="A77" s="139" t="s">
        <v>157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9"/>
      <c r="AA77" s="19"/>
      <c r="AB77" s="19"/>
      <c r="AC77" s="19"/>
    </row>
    <row r="78" spans="1:29" s="7" customFormat="1" ht="24" customHeight="1">
      <c r="A78" s="321" t="s">
        <v>174</v>
      </c>
      <c r="B78" s="311" t="s">
        <v>23</v>
      </c>
      <c r="C78" s="304" t="s">
        <v>0</v>
      </c>
      <c r="D78" s="306"/>
      <c r="E78" s="318" t="s">
        <v>18</v>
      </c>
      <c r="F78" s="299" t="s">
        <v>1</v>
      </c>
      <c r="G78" s="296" t="s">
        <v>2</v>
      </c>
      <c r="H78" s="302"/>
      <c r="I78" s="302"/>
      <c r="J78" s="302"/>
      <c r="K78" s="302"/>
      <c r="L78" s="302"/>
      <c r="M78" s="303"/>
      <c r="N78" s="304" t="s">
        <v>184</v>
      </c>
      <c r="O78" s="305"/>
      <c r="P78" s="305"/>
      <c r="Q78" s="306"/>
      <c r="R78" s="304" t="s">
        <v>185</v>
      </c>
      <c r="S78" s="305"/>
      <c r="T78" s="305"/>
      <c r="U78" s="306"/>
      <c r="V78" s="304" t="s">
        <v>186</v>
      </c>
      <c r="W78" s="305"/>
      <c r="X78" s="305"/>
      <c r="Y78" s="307"/>
      <c r="Z78" s="19"/>
      <c r="AA78" s="19"/>
      <c r="AB78" s="19"/>
      <c r="AC78" s="19"/>
    </row>
    <row r="79" spans="1:29" s="69" customFormat="1" ht="12" customHeight="1">
      <c r="A79" s="322"/>
      <c r="B79" s="312"/>
      <c r="C79" s="314" t="s">
        <v>11</v>
      </c>
      <c r="D79" s="316" t="s">
        <v>10</v>
      </c>
      <c r="E79" s="319"/>
      <c r="F79" s="300"/>
      <c r="G79" s="226" t="s">
        <v>3</v>
      </c>
      <c r="H79" s="227" t="s">
        <v>4</v>
      </c>
      <c r="I79" s="298" t="s">
        <v>5</v>
      </c>
      <c r="J79" s="297"/>
      <c r="K79" s="227" t="s">
        <v>7</v>
      </c>
      <c r="L79" s="227" t="s">
        <v>8</v>
      </c>
      <c r="M79" s="228" t="s">
        <v>9</v>
      </c>
      <c r="N79" s="296" t="s">
        <v>12</v>
      </c>
      <c r="O79" s="297"/>
      <c r="P79" s="298" t="s">
        <v>13</v>
      </c>
      <c r="Q79" s="303"/>
      <c r="R79" s="296" t="s">
        <v>14</v>
      </c>
      <c r="S79" s="297"/>
      <c r="T79" s="298" t="s">
        <v>15</v>
      </c>
      <c r="U79" s="303"/>
      <c r="V79" s="296" t="s">
        <v>16</v>
      </c>
      <c r="W79" s="297"/>
      <c r="X79" s="298" t="s">
        <v>17</v>
      </c>
      <c r="Y79" s="297"/>
      <c r="Z79" s="68"/>
      <c r="AA79" s="68"/>
      <c r="AB79" s="68"/>
      <c r="AC79" s="68"/>
    </row>
    <row r="80" spans="1:25" ht="12" customHeight="1" thickBot="1">
      <c r="A80" s="323"/>
      <c r="B80" s="313"/>
      <c r="C80" s="315"/>
      <c r="D80" s="317"/>
      <c r="E80" s="320"/>
      <c r="F80" s="301"/>
      <c r="G80" s="232"/>
      <c r="H80" s="233"/>
      <c r="I80" s="233" t="s">
        <v>6</v>
      </c>
      <c r="J80" s="233" t="s">
        <v>3</v>
      </c>
      <c r="K80" s="233"/>
      <c r="L80" s="233"/>
      <c r="M80" s="234"/>
      <c r="N80" s="232" t="s">
        <v>19</v>
      </c>
      <c r="O80" s="233" t="s">
        <v>5</v>
      </c>
      <c r="P80" s="233" t="s">
        <v>19</v>
      </c>
      <c r="Q80" s="234" t="s">
        <v>5</v>
      </c>
      <c r="R80" s="232" t="s">
        <v>19</v>
      </c>
      <c r="S80" s="233" t="s">
        <v>5</v>
      </c>
      <c r="T80" s="233" t="s">
        <v>19</v>
      </c>
      <c r="U80" s="234" t="s">
        <v>5</v>
      </c>
      <c r="V80" s="232" t="s">
        <v>19</v>
      </c>
      <c r="W80" s="233" t="s">
        <v>5</v>
      </c>
      <c r="X80" s="233" t="s">
        <v>19</v>
      </c>
      <c r="Y80" s="233" t="s">
        <v>5</v>
      </c>
    </row>
    <row r="81" spans="1:25" ht="22.5" customHeight="1" thickTop="1">
      <c r="A81" s="194" t="s">
        <v>124</v>
      </c>
      <c r="B81" s="42"/>
      <c r="C81" s="114" t="s">
        <v>26</v>
      </c>
      <c r="D81" s="42"/>
      <c r="E81" s="114">
        <v>15</v>
      </c>
      <c r="F81" s="42">
        <v>2</v>
      </c>
      <c r="G81" s="114">
        <v>15</v>
      </c>
      <c r="H81" s="115"/>
      <c r="I81" s="117"/>
      <c r="J81" s="116"/>
      <c r="K81" s="93"/>
      <c r="L81" s="93"/>
      <c r="M81" s="90"/>
      <c r="N81" s="82"/>
      <c r="O81" s="116"/>
      <c r="P81" s="116"/>
      <c r="Q81" s="81"/>
      <c r="R81" s="114"/>
      <c r="S81" s="117"/>
      <c r="T81" s="117"/>
      <c r="U81" s="42"/>
      <c r="V81" s="114">
        <v>15</v>
      </c>
      <c r="W81" s="117"/>
      <c r="X81" s="117"/>
      <c r="Y81" s="117"/>
    </row>
    <row r="82" spans="1:25" ht="22.5" customHeight="1">
      <c r="A82" s="281" t="s">
        <v>129</v>
      </c>
      <c r="B82" s="42"/>
      <c r="C82" s="114" t="s">
        <v>26</v>
      </c>
      <c r="D82" s="42"/>
      <c r="E82" s="114">
        <v>15</v>
      </c>
      <c r="F82" s="42">
        <v>3</v>
      </c>
      <c r="G82" s="114"/>
      <c r="H82" s="115"/>
      <c r="I82" s="117">
        <v>15</v>
      </c>
      <c r="J82" s="116"/>
      <c r="K82" s="93"/>
      <c r="L82" s="93"/>
      <c r="M82" s="90"/>
      <c r="N82" s="82"/>
      <c r="O82" s="116"/>
      <c r="P82" s="116"/>
      <c r="Q82" s="81"/>
      <c r="R82" s="114"/>
      <c r="S82" s="117"/>
      <c r="T82" s="116"/>
      <c r="U82" s="42"/>
      <c r="V82" s="114"/>
      <c r="W82" s="117">
        <v>15</v>
      </c>
      <c r="X82" s="117"/>
      <c r="Y82" s="117"/>
    </row>
    <row r="83" spans="1:25" ht="12" customHeight="1">
      <c r="A83" s="195" t="s">
        <v>141</v>
      </c>
      <c r="B83" s="42"/>
      <c r="C83" s="114" t="s">
        <v>26</v>
      </c>
      <c r="D83" s="42"/>
      <c r="E83" s="114">
        <v>10</v>
      </c>
      <c r="F83" s="42">
        <v>3</v>
      </c>
      <c r="G83" s="114"/>
      <c r="H83" s="115"/>
      <c r="I83" s="117">
        <v>10</v>
      </c>
      <c r="J83" s="116"/>
      <c r="K83" s="93"/>
      <c r="L83" s="93"/>
      <c r="M83" s="90"/>
      <c r="N83" s="82"/>
      <c r="O83" s="116"/>
      <c r="P83" s="116"/>
      <c r="Q83" s="81"/>
      <c r="R83" s="114"/>
      <c r="S83" s="117"/>
      <c r="T83" s="116"/>
      <c r="U83" s="42"/>
      <c r="V83" s="114"/>
      <c r="W83" s="117">
        <v>10</v>
      </c>
      <c r="X83" s="117"/>
      <c r="Y83" s="117"/>
    </row>
    <row r="84" spans="1:25" ht="12" customHeight="1">
      <c r="A84" s="195" t="s">
        <v>125</v>
      </c>
      <c r="B84" s="42"/>
      <c r="C84" s="114"/>
      <c r="D84" s="42" t="s">
        <v>26</v>
      </c>
      <c r="E84" s="114">
        <v>20</v>
      </c>
      <c r="F84" s="42">
        <v>4</v>
      </c>
      <c r="G84" s="114"/>
      <c r="H84" s="115"/>
      <c r="I84" s="117"/>
      <c r="J84" s="117">
        <v>20</v>
      </c>
      <c r="K84" s="93"/>
      <c r="L84" s="93"/>
      <c r="M84" s="90"/>
      <c r="N84" s="82"/>
      <c r="O84" s="116"/>
      <c r="P84" s="116"/>
      <c r="Q84" s="81"/>
      <c r="R84" s="114"/>
      <c r="S84" s="117"/>
      <c r="T84" s="117"/>
      <c r="U84" s="42"/>
      <c r="V84" s="114"/>
      <c r="W84" s="117"/>
      <c r="X84" s="117"/>
      <c r="Y84" s="117">
        <v>20</v>
      </c>
    </row>
    <row r="85" spans="1:25" ht="12" customHeight="1">
      <c r="A85" s="281" t="s">
        <v>126</v>
      </c>
      <c r="B85" s="42"/>
      <c r="C85" s="114"/>
      <c r="D85" s="42" t="s">
        <v>26</v>
      </c>
      <c r="E85" s="114">
        <v>10</v>
      </c>
      <c r="F85" s="42">
        <v>3</v>
      </c>
      <c r="G85" s="114"/>
      <c r="H85" s="115"/>
      <c r="I85" s="117">
        <v>10</v>
      </c>
      <c r="J85" s="116"/>
      <c r="K85" s="93"/>
      <c r="L85" s="93"/>
      <c r="M85" s="90"/>
      <c r="N85" s="82"/>
      <c r="O85" s="116"/>
      <c r="P85" s="116"/>
      <c r="Q85" s="81"/>
      <c r="R85" s="114"/>
      <c r="S85" s="117"/>
      <c r="T85" s="116"/>
      <c r="U85" s="42"/>
      <c r="V85" s="114"/>
      <c r="W85" s="117"/>
      <c r="X85" s="117"/>
      <c r="Y85" s="117">
        <v>15</v>
      </c>
    </row>
    <row r="86" spans="1:25" ht="22.5" customHeight="1">
      <c r="A86" s="195" t="s">
        <v>127</v>
      </c>
      <c r="B86" s="42"/>
      <c r="C86" s="114"/>
      <c r="D86" s="42" t="s">
        <v>26</v>
      </c>
      <c r="E86" s="114">
        <v>15</v>
      </c>
      <c r="F86" s="42">
        <v>3</v>
      </c>
      <c r="G86" s="114"/>
      <c r="H86" s="115"/>
      <c r="I86" s="117">
        <v>15</v>
      </c>
      <c r="J86" s="116"/>
      <c r="K86" s="93"/>
      <c r="L86" s="93"/>
      <c r="M86" s="90"/>
      <c r="N86" s="82"/>
      <c r="O86" s="116"/>
      <c r="P86" s="116"/>
      <c r="Q86" s="81"/>
      <c r="R86" s="114"/>
      <c r="S86" s="117"/>
      <c r="T86" s="116"/>
      <c r="U86" s="42"/>
      <c r="V86" s="114"/>
      <c r="W86" s="117"/>
      <c r="X86" s="117"/>
      <c r="Y86" s="117">
        <v>15</v>
      </c>
    </row>
    <row r="87" spans="1:25" ht="12" customHeight="1" thickBot="1">
      <c r="A87" s="282" t="s">
        <v>128</v>
      </c>
      <c r="B87" s="42"/>
      <c r="C87" s="114"/>
      <c r="D87" s="42" t="s">
        <v>26</v>
      </c>
      <c r="E87" s="114">
        <v>10</v>
      </c>
      <c r="F87" s="42">
        <v>2</v>
      </c>
      <c r="G87" s="114"/>
      <c r="H87" s="115"/>
      <c r="I87" s="117">
        <v>10</v>
      </c>
      <c r="J87" s="116"/>
      <c r="K87" s="93"/>
      <c r="L87" s="93"/>
      <c r="M87" s="90"/>
      <c r="N87" s="82"/>
      <c r="O87" s="116"/>
      <c r="P87" s="116"/>
      <c r="Q87" s="81"/>
      <c r="R87" s="114"/>
      <c r="S87" s="117"/>
      <c r="T87" s="116"/>
      <c r="U87" s="42"/>
      <c r="V87" s="114"/>
      <c r="W87" s="117"/>
      <c r="X87" s="117"/>
      <c r="Y87" s="117">
        <v>10</v>
      </c>
    </row>
    <row r="88" spans="1:25" ht="13.5" customHeight="1" thickBot="1" thickTop="1">
      <c r="A88" s="193"/>
      <c r="B88" s="107"/>
      <c r="C88" s="104" t="s">
        <v>28</v>
      </c>
      <c r="D88" s="105" t="s">
        <v>53</v>
      </c>
      <c r="E88" s="104">
        <f aca="true" t="shared" si="4" ref="E88:Y88">SUM(E81:E87)</f>
        <v>95</v>
      </c>
      <c r="F88" s="105">
        <f>SUM(F81:F87)</f>
        <v>20</v>
      </c>
      <c r="G88" s="104">
        <f t="shared" si="4"/>
        <v>15</v>
      </c>
      <c r="H88" s="106">
        <f t="shared" si="4"/>
        <v>0</v>
      </c>
      <c r="I88" s="106">
        <f t="shared" si="4"/>
        <v>60</v>
      </c>
      <c r="J88" s="106">
        <f t="shared" si="4"/>
        <v>20</v>
      </c>
      <c r="K88" s="106">
        <f t="shared" si="4"/>
        <v>0</v>
      </c>
      <c r="L88" s="106">
        <f t="shared" si="4"/>
        <v>0</v>
      </c>
      <c r="M88" s="105">
        <f t="shared" si="4"/>
        <v>0</v>
      </c>
      <c r="N88" s="104">
        <f t="shared" si="4"/>
        <v>0</v>
      </c>
      <c r="O88" s="106">
        <f t="shared" si="4"/>
        <v>0</v>
      </c>
      <c r="P88" s="106">
        <f t="shared" si="4"/>
        <v>0</v>
      </c>
      <c r="Q88" s="105">
        <f t="shared" si="4"/>
        <v>0</v>
      </c>
      <c r="R88" s="104">
        <f t="shared" si="4"/>
        <v>0</v>
      </c>
      <c r="S88" s="106">
        <f t="shared" si="4"/>
        <v>0</v>
      </c>
      <c r="T88" s="106">
        <f t="shared" si="4"/>
        <v>0</v>
      </c>
      <c r="U88" s="105">
        <f t="shared" si="4"/>
        <v>0</v>
      </c>
      <c r="V88" s="104">
        <f t="shared" si="4"/>
        <v>15</v>
      </c>
      <c r="W88" s="106">
        <f t="shared" si="4"/>
        <v>25</v>
      </c>
      <c r="X88" s="106">
        <f t="shared" si="4"/>
        <v>0</v>
      </c>
      <c r="Y88" s="106">
        <f t="shared" si="4"/>
        <v>60</v>
      </c>
    </row>
    <row r="89" spans="1:25" ht="13.5" customHeight="1" thickTop="1">
      <c r="A89" s="172" t="s">
        <v>159</v>
      </c>
      <c r="B89" s="173"/>
      <c r="C89" s="199"/>
      <c r="D89" s="175"/>
      <c r="E89" s="199">
        <f>SUM(E88)</f>
        <v>95</v>
      </c>
      <c r="F89" s="175"/>
      <c r="G89" s="199">
        <f aca="true" t="shared" si="5" ref="G89:M89">SUM(G88)</f>
        <v>15</v>
      </c>
      <c r="H89" s="177">
        <f t="shared" si="5"/>
        <v>0</v>
      </c>
      <c r="I89" s="177">
        <f t="shared" si="5"/>
        <v>60</v>
      </c>
      <c r="J89" s="177">
        <f t="shared" si="5"/>
        <v>20</v>
      </c>
      <c r="K89" s="177">
        <f t="shared" si="5"/>
        <v>0</v>
      </c>
      <c r="L89" s="177">
        <f t="shared" si="5"/>
        <v>0</v>
      </c>
      <c r="M89" s="175">
        <f t="shared" si="5"/>
        <v>0</v>
      </c>
      <c r="N89" s="287">
        <f>SUM(N88:O88)</f>
        <v>0</v>
      </c>
      <c r="O89" s="288"/>
      <c r="P89" s="289">
        <f>SUM(P88:Q88)</f>
        <v>0</v>
      </c>
      <c r="Q89" s="290"/>
      <c r="R89" s="287">
        <f>SUM(R88:S88)</f>
        <v>0</v>
      </c>
      <c r="S89" s="288"/>
      <c r="T89" s="289">
        <f>SUM(T88:U88)</f>
        <v>0</v>
      </c>
      <c r="U89" s="290"/>
      <c r="V89" s="287">
        <f>SUM(V88:W88)</f>
        <v>40</v>
      </c>
      <c r="W89" s="288"/>
      <c r="X89" s="289">
        <f>SUM(X88:Y88)</f>
        <v>60</v>
      </c>
      <c r="Y89" s="288"/>
    </row>
    <row r="90" spans="1:25" ht="13.5" customHeight="1" thickBot="1">
      <c r="A90" s="178" t="s">
        <v>160</v>
      </c>
      <c r="B90" s="179"/>
      <c r="C90" s="182"/>
      <c r="D90" s="181"/>
      <c r="E90" s="182"/>
      <c r="F90" s="214">
        <f>SUM(F88)</f>
        <v>20</v>
      </c>
      <c r="G90" s="182"/>
      <c r="H90" s="183"/>
      <c r="I90" s="183"/>
      <c r="J90" s="183"/>
      <c r="K90" s="183"/>
      <c r="L90" s="183"/>
      <c r="M90" s="181"/>
      <c r="N90" s="284"/>
      <c r="O90" s="285"/>
      <c r="P90" s="286"/>
      <c r="Q90" s="291"/>
      <c r="R90" s="284"/>
      <c r="S90" s="285"/>
      <c r="T90" s="286"/>
      <c r="U90" s="291"/>
      <c r="V90" s="284">
        <f>SUM(F81:F83)</f>
        <v>8</v>
      </c>
      <c r="W90" s="285"/>
      <c r="X90" s="286">
        <f>SUM(F84:F87)</f>
        <v>12</v>
      </c>
      <c r="Y90" s="285"/>
    </row>
    <row r="91" spans="1:25" ht="15" customHeight="1" thickBot="1" thickTop="1">
      <c r="A91" s="184"/>
      <c r="B91" s="185"/>
      <c r="C91" s="185"/>
      <c r="D91" s="185"/>
      <c r="E91" s="186"/>
      <c r="F91" s="186"/>
      <c r="G91" s="187"/>
      <c r="H91" s="187"/>
      <c r="I91" s="187"/>
      <c r="J91" s="187"/>
      <c r="K91" s="187"/>
      <c r="L91" s="187"/>
      <c r="M91" s="187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</row>
    <row r="92" spans="1:25" ht="13.5" customHeight="1" thickTop="1">
      <c r="A92" s="172" t="s">
        <v>161</v>
      </c>
      <c r="B92" s="173"/>
      <c r="C92" s="199"/>
      <c r="D92" s="175"/>
      <c r="E92" s="199">
        <f>SUM(E74,E89)</f>
        <v>1395</v>
      </c>
      <c r="F92" s="175"/>
      <c r="G92" s="199">
        <f aca="true" t="shared" si="6" ref="G92:N92">SUM(G74,G89)</f>
        <v>345</v>
      </c>
      <c r="H92" s="177">
        <f t="shared" si="6"/>
        <v>10</v>
      </c>
      <c r="I92" s="177">
        <f t="shared" si="6"/>
        <v>420</v>
      </c>
      <c r="J92" s="177">
        <f t="shared" si="6"/>
        <v>50</v>
      </c>
      <c r="K92" s="189">
        <f t="shared" si="6"/>
        <v>30</v>
      </c>
      <c r="L92" s="177">
        <f t="shared" si="6"/>
        <v>60</v>
      </c>
      <c r="M92" s="175">
        <f t="shared" si="6"/>
        <v>480</v>
      </c>
      <c r="N92" s="287">
        <f t="shared" si="6"/>
        <v>215</v>
      </c>
      <c r="O92" s="288"/>
      <c r="P92" s="289">
        <f>SUM(P74,P89)</f>
        <v>265</v>
      </c>
      <c r="Q92" s="290"/>
      <c r="R92" s="287">
        <f>SUM(R74,R89)</f>
        <v>150</v>
      </c>
      <c r="S92" s="288"/>
      <c r="T92" s="289">
        <f>SUM(T74,T89)</f>
        <v>310</v>
      </c>
      <c r="U92" s="290"/>
      <c r="V92" s="287">
        <f>SUM(V74,V89)</f>
        <v>175</v>
      </c>
      <c r="W92" s="288"/>
      <c r="X92" s="289">
        <f>SUM(X74,X89)</f>
        <v>285</v>
      </c>
      <c r="Y92" s="288"/>
    </row>
    <row r="93" spans="1:25" ht="13.5" customHeight="1" thickBot="1">
      <c r="A93" s="178" t="s">
        <v>162</v>
      </c>
      <c r="B93" s="179"/>
      <c r="C93" s="182"/>
      <c r="D93" s="181"/>
      <c r="E93" s="182"/>
      <c r="F93" s="214">
        <f>SUM(F75,F90)</f>
        <v>180</v>
      </c>
      <c r="G93" s="182"/>
      <c r="H93" s="183"/>
      <c r="I93" s="183"/>
      <c r="J93" s="183"/>
      <c r="K93" s="183"/>
      <c r="L93" s="183"/>
      <c r="M93" s="181"/>
      <c r="N93" s="284">
        <f>SUM(N75,N90)</f>
        <v>30</v>
      </c>
      <c r="O93" s="285"/>
      <c r="P93" s="286">
        <f>SUM(P75,P90)</f>
        <v>30</v>
      </c>
      <c r="Q93" s="291"/>
      <c r="R93" s="284">
        <f>SUM(R75,R90)</f>
        <v>30</v>
      </c>
      <c r="S93" s="285"/>
      <c r="T93" s="286">
        <f>SUM(T75,T90)</f>
        <v>30</v>
      </c>
      <c r="U93" s="291"/>
      <c r="V93" s="284">
        <f>SUM(V75,V90)</f>
        <v>30</v>
      </c>
      <c r="W93" s="285"/>
      <c r="X93" s="286">
        <f>SUM(X75,X90)</f>
        <v>30</v>
      </c>
      <c r="Y93" s="285"/>
    </row>
    <row r="94" spans="1:25" ht="13.5" customHeight="1" thickTop="1">
      <c r="A94" s="172" t="s">
        <v>163</v>
      </c>
      <c r="B94" s="173"/>
      <c r="C94" s="174"/>
      <c r="D94" s="175"/>
      <c r="E94" s="176">
        <f>SUM(E66)</f>
        <v>480</v>
      </c>
      <c r="F94" s="201"/>
      <c r="G94" s="174"/>
      <c r="H94" s="177"/>
      <c r="I94" s="174"/>
      <c r="J94" s="177"/>
      <c r="K94" s="177"/>
      <c r="L94" s="174"/>
      <c r="M94" s="175"/>
      <c r="N94" s="287"/>
      <c r="O94" s="288"/>
      <c r="P94" s="289">
        <f>SUM(Q66:Q68)</f>
        <v>160</v>
      </c>
      <c r="Q94" s="290"/>
      <c r="R94" s="287"/>
      <c r="S94" s="288"/>
      <c r="T94" s="289">
        <f>SUM(U66:U68)</f>
        <v>160</v>
      </c>
      <c r="U94" s="290"/>
      <c r="V94" s="287"/>
      <c r="W94" s="288"/>
      <c r="X94" s="289">
        <f>SUM(Y66:Y68)</f>
        <v>160</v>
      </c>
      <c r="Y94" s="288"/>
    </row>
    <row r="95" spans="1:25" ht="13.5" customHeight="1" thickBot="1">
      <c r="A95" s="178" t="s">
        <v>140</v>
      </c>
      <c r="B95" s="179"/>
      <c r="C95" s="180"/>
      <c r="D95" s="181"/>
      <c r="E95" s="182"/>
      <c r="F95" s="214">
        <f>SUM(F66:F68)</f>
        <v>18</v>
      </c>
      <c r="G95" s="180"/>
      <c r="H95" s="183"/>
      <c r="I95" s="180"/>
      <c r="J95" s="183"/>
      <c r="K95" s="183"/>
      <c r="L95" s="180"/>
      <c r="M95" s="181"/>
      <c r="N95" s="284"/>
      <c r="O95" s="285"/>
      <c r="P95" s="286">
        <f>SUM(F66)</f>
        <v>6</v>
      </c>
      <c r="Q95" s="291"/>
      <c r="R95" s="284"/>
      <c r="S95" s="285"/>
      <c r="T95" s="286">
        <f>SUM(F67)</f>
        <v>6</v>
      </c>
      <c r="U95" s="291"/>
      <c r="V95" s="284"/>
      <c r="W95" s="285"/>
      <c r="X95" s="286">
        <f>SUM(F68)</f>
        <v>6</v>
      </c>
      <c r="Y95" s="285"/>
    </row>
    <row r="96" spans="1:25" ht="13.5" customHeight="1" thickTop="1">
      <c r="A96" s="172" t="s">
        <v>177</v>
      </c>
      <c r="B96" s="173"/>
      <c r="C96" s="174"/>
      <c r="D96" s="175"/>
      <c r="E96" s="176">
        <f>SUM(E73,E89)</f>
        <v>710</v>
      </c>
      <c r="F96" s="201"/>
      <c r="G96" s="174"/>
      <c r="H96" s="177"/>
      <c r="I96" s="174"/>
      <c r="J96" s="177"/>
      <c r="K96" s="177"/>
      <c r="L96" s="174"/>
      <c r="M96" s="175"/>
      <c r="N96" s="287">
        <f>SUM(N73,O73,N89)</f>
        <v>45</v>
      </c>
      <c r="O96" s="288"/>
      <c r="P96" s="289">
        <f>SUM(P73,Q73,P89)</f>
        <v>160</v>
      </c>
      <c r="Q96" s="290"/>
      <c r="R96" s="287">
        <f>SUM(R73,S73,R89)</f>
        <v>0</v>
      </c>
      <c r="S96" s="288"/>
      <c r="T96" s="289">
        <f>SUM(T73,U73,T89)</f>
        <v>160</v>
      </c>
      <c r="U96" s="290"/>
      <c r="V96" s="287">
        <f>SUM(V73,W73,V89)</f>
        <v>100</v>
      </c>
      <c r="W96" s="288"/>
      <c r="X96" s="289">
        <f>SUM(X73,Y73,X89)</f>
        <v>250</v>
      </c>
      <c r="Y96" s="288"/>
    </row>
    <row r="97" spans="1:25" ht="13.5" customHeight="1" thickBot="1">
      <c r="A97" s="178" t="s">
        <v>178</v>
      </c>
      <c r="B97" s="179"/>
      <c r="C97" s="180"/>
      <c r="D97" s="181"/>
      <c r="E97" s="182"/>
      <c r="F97" s="214">
        <f>SUM(F73,F90)</f>
        <v>57</v>
      </c>
      <c r="G97" s="180"/>
      <c r="H97" s="183"/>
      <c r="I97" s="180"/>
      <c r="J97" s="183"/>
      <c r="K97" s="183"/>
      <c r="L97" s="180"/>
      <c r="M97" s="181"/>
      <c r="N97" s="284">
        <f>SUM(F69:F71)</f>
        <v>5</v>
      </c>
      <c r="O97" s="285"/>
      <c r="P97" s="286">
        <f>SUM(F67)</f>
        <v>6</v>
      </c>
      <c r="Q97" s="291"/>
      <c r="R97" s="284"/>
      <c r="S97" s="285"/>
      <c r="T97" s="286">
        <f>SUM(F67)</f>
        <v>6</v>
      </c>
      <c r="U97" s="291"/>
      <c r="V97" s="284">
        <f>SUM(F64,F72,F81:F83)</f>
        <v>16</v>
      </c>
      <c r="W97" s="285"/>
      <c r="X97" s="286">
        <f>SUM(F65,F68,F84:F87)</f>
        <v>24</v>
      </c>
      <c r="Y97" s="285"/>
    </row>
    <row r="98" spans="1:25" ht="13.5" customHeight="1" thickBot="1" thickTop="1">
      <c r="A98" s="171" t="s">
        <v>52</v>
      </c>
      <c r="B98" s="165"/>
      <c r="C98" s="208"/>
      <c r="D98" s="166"/>
      <c r="E98" s="208"/>
      <c r="F98" s="166"/>
      <c r="G98" s="208"/>
      <c r="H98" s="167"/>
      <c r="I98" s="208"/>
      <c r="J98" s="167"/>
      <c r="K98" s="167"/>
      <c r="L98" s="208"/>
      <c r="M98" s="166"/>
      <c r="N98" s="292">
        <v>2</v>
      </c>
      <c r="O98" s="293"/>
      <c r="P98" s="294">
        <v>2</v>
      </c>
      <c r="Q98" s="295"/>
      <c r="R98" s="292">
        <v>1</v>
      </c>
      <c r="S98" s="293"/>
      <c r="T98" s="294"/>
      <c r="U98" s="295"/>
      <c r="V98" s="292"/>
      <c r="W98" s="293"/>
      <c r="X98" s="294"/>
      <c r="Y98" s="293"/>
    </row>
    <row r="99" spans="1:25" ht="12" thickTop="1">
      <c r="A99" s="9"/>
      <c r="B99" s="9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3"/>
    </row>
    <row r="100" spans="1:25" ht="11.25">
      <c r="A100" s="9"/>
      <c r="B100" s="9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3"/>
    </row>
    <row r="101" spans="1:25" ht="11.25">
      <c r="A101" s="139" t="s">
        <v>157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</row>
    <row r="102" spans="1:25" ht="11.25">
      <c r="A102" s="139"/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39"/>
    </row>
    <row r="103" spans="1:25" ht="24" customHeight="1">
      <c r="A103" s="308" t="s">
        <v>173</v>
      </c>
      <c r="B103" s="311" t="s">
        <v>23</v>
      </c>
      <c r="C103" s="304" t="s">
        <v>0</v>
      </c>
      <c r="D103" s="306"/>
      <c r="E103" s="318" t="s">
        <v>18</v>
      </c>
      <c r="F103" s="299" t="s">
        <v>1</v>
      </c>
      <c r="G103" s="296" t="s">
        <v>2</v>
      </c>
      <c r="H103" s="302"/>
      <c r="I103" s="302"/>
      <c r="J103" s="302"/>
      <c r="K103" s="302"/>
      <c r="L103" s="302"/>
      <c r="M103" s="303"/>
      <c r="N103" s="304" t="s">
        <v>184</v>
      </c>
      <c r="O103" s="305"/>
      <c r="P103" s="305"/>
      <c r="Q103" s="306"/>
      <c r="R103" s="304" t="s">
        <v>185</v>
      </c>
      <c r="S103" s="305"/>
      <c r="T103" s="305"/>
      <c r="U103" s="306"/>
      <c r="V103" s="304" t="s">
        <v>186</v>
      </c>
      <c r="W103" s="305"/>
      <c r="X103" s="305"/>
      <c r="Y103" s="307"/>
    </row>
    <row r="104" spans="1:25" ht="12" customHeight="1">
      <c r="A104" s="309"/>
      <c r="B104" s="312"/>
      <c r="C104" s="314" t="s">
        <v>11</v>
      </c>
      <c r="D104" s="316" t="s">
        <v>10</v>
      </c>
      <c r="E104" s="319"/>
      <c r="F104" s="300"/>
      <c r="G104" s="226" t="s">
        <v>3</v>
      </c>
      <c r="H104" s="227" t="s">
        <v>4</v>
      </c>
      <c r="I104" s="298" t="s">
        <v>5</v>
      </c>
      <c r="J104" s="297"/>
      <c r="K104" s="227" t="s">
        <v>7</v>
      </c>
      <c r="L104" s="227" t="s">
        <v>8</v>
      </c>
      <c r="M104" s="228" t="s">
        <v>9</v>
      </c>
      <c r="N104" s="296" t="s">
        <v>12</v>
      </c>
      <c r="O104" s="297"/>
      <c r="P104" s="298" t="s">
        <v>13</v>
      </c>
      <c r="Q104" s="303"/>
      <c r="R104" s="296" t="s">
        <v>14</v>
      </c>
      <c r="S104" s="297"/>
      <c r="T104" s="298" t="s">
        <v>15</v>
      </c>
      <c r="U104" s="303"/>
      <c r="V104" s="296" t="s">
        <v>16</v>
      </c>
      <c r="W104" s="297"/>
      <c r="X104" s="298" t="s">
        <v>17</v>
      </c>
      <c r="Y104" s="297"/>
    </row>
    <row r="105" spans="1:25" ht="12" customHeight="1" thickBot="1">
      <c r="A105" s="310"/>
      <c r="B105" s="313"/>
      <c r="C105" s="315"/>
      <c r="D105" s="317"/>
      <c r="E105" s="320"/>
      <c r="F105" s="301"/>
      <c r="G105" s="232"/>
      <c r="H105" s="233"/>
      <c r="I105" s="233" t="s">
        <v>6</v>
      </c>
      <c r="J105" s="233" t="s">
        <v>3</v>
      </c>
      <c r="K105" s="233"/>
      <c r="L105" s="233"/>
      <c r="M105" s="234"/>
      <c r="N105" s="232" t="s">
        <v>19</v>
      </c>
      <c r="O105" s="233" t="s">
        <v>5</v>
      </c>
      <c r="P105" s="233" t="s">
        <v>19</v>
      </c>
      <c r="Q105" s="234" t="s">
        <v>5</v>
      </c>
      <c r="R105" s="232" t="s">
        <v>19</v>
      </c>
      <c r="S105" s="233" t="s">
        <v>5</v>
      </c>
      <c r="T105" s="233" t="s">
        <v>19</v>
      </c>
      <c r="U105" s="234" t="s">
        <v>5</v>
      </c>
      <c r="V105" s="232" t="s">
        <v>19</v>
      </c>
      <c r="W105" s="233" t="s">
        <v>5</v>
      </c>
      <c r="X105" s="233" t="s">
        <v>19</v>
      </c>
      <c r="Y105" s="233" t="s">
        <v>5</v>
      </c>
    </row>
    <row r="106" spans="1:25" ht="12" customHeight="1" thickTop="1">
      <c r="A106" s="195" t="s">
        <v>142</v>
      </c>
      <c r="B106" s="42"/>
      <c r="C106" s="114" t="s">
        <v>26</v>
      </c>
      <c r="D106" s="42"/>
      <c r="E106" s="114">
        <v>10</v>
      </c>
      <c r="F106" s="42">
        <v>2</v>
      </c>
      <c r="G106" s="114">
        <v>10</v>
      </c>
      <c r="H106" s="115"/>
      <c r="I106" s="154"/>
      <c r="J106" s="116"/>
      <c r="K106" s="93"/>
      <c r="L106" s="93"/>
      <c r="M106" s="90"/>
      <c r="N106" s="82"/>
      <c r="O106" s="116"/>
      <c r="P106" s="116"/>
      <c r="Q106" s="42"/>
      <c r="R106" s="114"/>
      <c r="S106" s="117"/>
      <c r="T106" s="154"/>
      <c r="U106" s="42"/>
      <c r="V106" s="114">
        <v>10</v>
      </c>
      <c r="W106" s="117"/>
      <c r="X106" s="117"/>
      <c r="Y106" s="117"/>
    </row>
    <row r="107" spans="1:25" ht="12" customHeight="1">
      <c r="A107" s="195" t="s">
        <v>147</v>
      </c>
      <c r="B107" s="42"/>
      <c r="C107" s="114" t="s">
        <v>26</v>
      </c>
      <c r="D107" s="42"/>
      <c r="E107" s="114">
        <v>10</v>
      </c>
      <c r="F107" s="42">
        <v>2</v>
      </c>
      <c r="G107" s="114"/>
      <c r="H107" s="115"/>
      <c r="I107" s="117">
        <v>10</v>
      </c>
      <c r="J107" s="116"/>
      <c r="K107" s="93"/>
      <c r="L107" s="93"/>
      <c r="M107" s="90"/>
      <c r="N107" s="82"/>
      <c r="O107" s="116"/>
      <c r="P107" s="116"/>
      <c r="Q107" s="81"/>
      <c r="R107" s="114"/>
      <c r="S107" s="117"/>
      <c r="T107" s="116"/>
      <c r="U107" s="42"/>
      <c r="V107" s="114"/>
      <c r="W107" s="117">
        <v>10</v>
      </c>
      <c r="X107" s="117"/>
      <c r="Y107" s="117"/>
    </row>
    <row r="108" spans="1:25" ht="12" customHeight="1">
      <c r="A108" s="281" t="s">
        <v>143</v>
      </c>
      <c r="B108" s="42"/>
      <c r="C108" s="114"/>
      <c r="D108" s="42" t="s">
        <v>26</v>
      </c>
      <c r="E108" s="114">
        <v>10</v>
      </c>
      <c r="F108" s="42">
        <v>2</v>
      </c>
      <c r="G108" s="114"/>
      <c r="H108" s="115"/>
      <c r="I108" s="117">
        <v>10</v>
      </c>
      <c r="J108" s="116"/>
      <c r="K108" s="93"/>
      <c r="L108" s="93"/>
      <c r="M108" s="90"/>
      <c r="N108" s="82"/>
      <c r="O108" s="116"/>
      <c r="P108" s="116"/>
      <c r="Q108" s="81"/>
      <c r="R108" s="114"/>
      <c r="S108" s="117"/>
      <c r="T108" s="117"/>
      <c r="U108" s="42"/>
      <c r="V108" s="114"/>
      <c r="W108" s="117">
        <v>10</v>
      </c>
      <c r="X108" s="117"/>
      <c r="Y108" s="117"/>
    </row>
    <row r="109" spans="1:25" ht="12" customHeight="1">
      <c r="A109" s="195" t="s">
        <v>151</v>
      </c>
      <c r="B109" s="42"/>
      <c r="C109" s="114"/>
      <c r="D109" s="42" t="s">
        <v>26</v>
      </c>
      <c r="E109" s="114">
        <v>10</v>
      </c>
      <c r="F109" s="42">
        <v>2</v>
      </c>
      <c r="G109" s="114"/>
      <c r="H109" s="115"/>
      <c r="I109" s="117">
        <v>10</v>
      </c>
      <c r="J109" s="116"/>
      <c r="K109" s="93"/>
      <c r="L109" s="93"/>
      <c r="M109" s="90"/>
      <c r="N109" s="82"/>
      <c r="O109" s="116"/>
      <c r="P109" s="116"/>
      <c r="Q109" s="81"/>
      <c r="R109" s="114"/>
      <c r="S109" s="117"/>
      <c r="T109" s="116"/>
      <c r="U109" s="42"/>
      <c r="V109" s="114"/>
      <c r="W109" s="117">
        <v>10</v>
      </c>
      <c r="X109" s="117"/>
      <c r="Y109" s="117"/>
    </row>
    <row r="110" spans="1:25" ht="12" customHeight="1">
      <c r="A110" s="195" t="s">
        <v>144</v>
      </c>
      <c r="B110" s="42"/>
      <c r="C110" s="114" t="s">
        <v>26</v>
      </c>
      <c r="D110" s="42"/>
      <c r="E110" s="114">
        <v>10</v>
      </c>
      <c r="F110" s="42">
        <v>2</v>
      </c>
      <c r="G110" s="114"/>
      <c r="H110" s="115"/>
      <c r="I110" s="117">
        <v>10</v>
      </c>
      <c r="J110" s="116"/>
      <c r="K110" s="93"/>
      <c r="L110" s="93"/>
      <c r="M110" s="90"/>
      <c r="N110" s="82"/>
      <c r="O110" s="116"/>
      <c r="P110" s="116"/>
      <c r="Q110" s="81"/>
      <c r="R110" s="114"/>
      <c r="S110" s="117"/>
      <c r="T110" s="117"/>
      <c r="U110" s="42"/>
      <c r="V110" s="114"/>
      <c r="W110" s="117"/>
      <c r="X110" s="117"/>
      <c r="Y110" s="117">
        <v>10</v>
      </c>
    </row>
    <row r="111" spans="1:25" ht="12" customHeight="1">
      <c r="A111" s="195" t="s">
        <v>145</v>
      </c>
      <c r="B111" s="42"/>
      <c r="C111" s="114"/>
      <c r="D111" s="42" t="s">
        <v>26</v>
      </c>
      <c r="E111" s="114">
        <v>10</v>
      </c>
      <c r="F111" s="42">
        <v>2</v>
      </c>
      <c r="G111" s="114"/>
      <c r="H111" s="115"/>
      <c r="I111" s="117">
        <v>10</v>
      </c>
      <c r="J111" s="116"/>
      <c r="K111" s="93"/>
      <c r="L111" s="93"/>
      <c r="M111" s="90"/>
      <c r="N111" s="82"/>
      <c r="O111" s="116"/>
      <c r="P111" s="116"/>
      <c r="Q111" s="81"/>
      <c r="R111" s="114"/>
      <c r="S111" s="117"/>
      <c r="T111" s="117"/>
      <c r="U111" s="42"/>
      <c r="V111" s="114"/>
      <c r="W111" s="117"/>
      <c r="X111" s="117"/>
      <c r="Y111" s="117">
        <v>10</v>
      </c>
    </row>
    <row r="112" spans="1:25" ht="12" customHeight="1">
      <c r="A112" s="281" t="s">
        <v>148</v>
      </c>
      <c r="B112" s="42"/>
      <c r="C112" s="114" t="s">
        <v>26</v>
      </c>
      <c r="D112" s="42"/>
      <c r="E112" s="114">
        <v>10</v>
      </c>
      <c r="F112" s="42">
        <v>2</v>
      </c>
      <c r="G112" s="114"/>
      <c r="H112" s="115"/>
      <c r="I112" s="117">
        <v>10</v>
      </c>
      <c r="J112" s="116"/>
      <c r="K112" s="93"/>
      <c r="L112" s="93"/>
      <c r="M112" s="90"/>
      <c r="N112" s="82"/>
      <c r="O112" s="116"/>
      <c r="P112" s="116"/>
      <c r="Q112" s="81"/>
      <c r="R112" s="114"/>
      <c r="S112" s="117"/>
      <c r="T112" s="116"/>
      <c r="U112" s="42"/>
      <c r="V112" s="114"/>
      <c r="W112" s="117"/>
      <c r="X112" s="117"/>
      <c r="Y112" s="117">
        <v>10</v>
      </c>
    </row>
    <row r="113" spans="1:25" ht="12" customHeight="1">
      <c r="A113" s="195" t="s">
        <v>146</v>
      </c>
      <c r="B113" s="42"/>
      <c r="C113" s="114"/>
      <c r="D113" s="42" t="s">
        <v>26</v>
      </c>
      <c r="E113" s="114">
        <v>10</v>
      </c>
      <c r="F113" s="42">
        <v>3</v>
      </c>
      <c r="G113" s="114"/>
      <c r="H113" s="115"/>
      <c r="I113" s="117">
        <v>10</v>
      </c>
      <c r="J113" s="116"/>
      <c r="K113" s="93"/>
      <c r="L113" s="93"/>
      <c r="M113" s="90"/>
      <c r="N113" s="82"/>
      <c r="O113" s="116"/>
      <c r="P113" s="116"/>
      <c r="Q113" s="81"/>
      <c r="R113" s="114"/>
      <c r="S113" s="117"/>
      <c r="T113" s="117"/>
      <c r="U113" s="42"/>
      <c r="V113" s="114"/>
      <c r="W113" s="117"/>
      <c r="X113" s="117"/>
      <c r="Y113" s="117">
        <v>10</v>
      </c>
    </row>
    <row r="114" spans="1:25" ht="12" customHeight="1">
      <c r="A114" s="195" t="s">
        <v>149</v>
      </c>
      <c r="B114" s="42"/>
      <c r="C114" s="114"/>
      <c r="D114" s="42" t="s">
        <v>26</v>
      </c>
      <c r="E114" s="114">
        <v>10</v>
      </c>
      <c r="F114" s="42">
        <v>1</v>
      </c>
      <c r="G114" s="114"/>
      <c r="H114" s="115"/>
      <c r="I114" s="117"/>
      <c r="J114" s="117">
        <v>10</v>
      </c>
      <c r="K114" s="93"/>
      <c r="L114" s="93"/>
      <c r="M114" s="90"/>
      <c r="N114" s="82"/>
      <c r="O114" s="116"/>
      <c r="P114" s="116"/>
      <c r="Q114" s="81"/>
      <c r="R114" s="114"/>
      <c r="S114" s="117"/>
      <c r="T114" s="116"/>
      <c r="U114" s="42"/>
      <c r="V114" s="114"/>
      <c r="W114" s="117"/>
      <c r="X114" s="117"/>
      <c r="Y114" s="117">
        <v>10</v>
      </c>
    </row>
    <row r="115" spans="1:25" ht="12" customHeight="1" thickBot="1">
      <c r="A115" s="195" t="s">
        <v>150</v>
      </c>
      <c r="B115" s="42"/>
      <c r="C115" s="114"/>
      <c r="D115" s="42" t="s">
        <v>26</v>
      </c>
      <c r="E115" s="114">
        <v>10</v>
      </c>
      <c r="F115" s="42">
        <v>2</v>
      </c>
      <c r="G115" s="114"/>
      <c r="H115" s="115"/>
      <c r="I115" s="117">
        <v>10</v>
      </c>
      <c r="J115" s="116"/>
      <c r="K115" s="93"/>
      <c r="L115" s="93"/>
      <c r="M115" s="90"/>
      <c r="N115" s="82"/>
      <c r="O115" s="116"/>
      <c r="P115" s="116"/>
      <c r="Q115" s="81"/>
      <c r="R115" s="114"/>
      <c r="S115" s="117"/>
      <c r="T115" s="116"/>
      <c r="U115" s="42"/>
      <c r="V115" s="114"/>
      <c r="W115" s="117"/>
      <c r="X115" s="117"/>
      <c r="Y115" s="117">
        <v>10</v>
      </c>
    </row>
    <row r="116" spans="1:25" ht="12" customHeight="1" thickBot="1" thickTop="1">
      <c r="A116" s="188"/>
      <c r="B116" s="39"/>
      <c r="C116" s="84" t="s">
        <v>53</v>
      </c>
      <c r="D116" s="39" t="s">
        <v>152</v>
      </c>
      <c r="E116" s="35">
        <f aca="true" t="shared" si="7" ref="E116:Y116">SUM(E106:E115)</f>
        <v>100</v>
      </c>
      <c r="F116" s="36">
        <f t="shared" si="7"/>
        <v>20</v>
      </c>
      <c r="G116" s="104">
        <f t="shared" si="7"/>
        <v>10</v>
      </c>
      <c r="H116" s="106">
        <f t="shared" si="7"/>
        <v>0</v>
      </c>
      <c r="I116" s="106">
        <f t="shared" si="7"/>
        <v>80</v>
      </c>
      <c r="J116" s="106">
        <f t="shared" si="7"/>
        <v>10</v>
      </c>
      <c r="K116" s="106">
        <f t="shared" si="7"/>
        <v>0</v>
      </c>
      <c r="L116" s="106">
        <f t="shared" si="7"/>
        <v>0</v>
      </c>
      <c r="M116" s="105">
        <f t="shared" si="7"/>
        <v>0</v>
      </c>
      <c r="N116" s="111">
        <f t="shared" si="7"/>
        <v>0</v>
      </c>
      <c r="O116" s="113">
        <f t="shared" si="7"/>
        <v>0</v>
      </c>
      <c r="P116" s="113">
        <f t="shared" si="7"/>
        <v>0</v>
      </c>
      <c r="Q116" s="109">
        <f t="shared" si="7"/>
        <v>0</v>
      </c>
      <c r="R116" s="111">
        <f t="shared" si="7"/>
        <v>0</v>
      </c>
      <c r="S116" s="113">
        <f t="shared" si="7"/>
        <v>0</v>
      </c>
      <c r="T116" s="113">
        <f t="shared" si="7"/>
        <v>0</v>
      </c>
      <c r="U116" s="109">
        <f t="shared" si="7"/>
        <v>0</v>
      </c>
      <c r="V116" s="113">
        <f t="shared" si="7"/>
        <v>10</v>
      </c>
      <c r="W116" s="113">
        <f t="shared" si="7"/>
        <v>30</v>
      </c>
      <c r="X116" s="113">
        <f t="shared" si="7"/>
        <v>0</v>
      </c>
      <c r="Y116" s="113">
        <f t="shared" si="7"/>
        <v>60</v>
      </c>
    </row>
    <row r="117" spans="1:25" ht="13.5" customHeight="1" thickTop="1">
      <c r="A117" s="172" t="s">
        <v>166</v>
      </c>
      <c r="B117" s="173"/>
      <c r="C117" s="199"/>
      <c r="D117" s="175"/>
      <c r="E117" s="199">
        <f>SUM(E116)</f>
        <v>100</v>
      </c>
      <c r="F117" s="175"/>
      <c r="G117" s="199">
        <f aca="true" t="shared" si="8" ref="G117:M117">SUM(G116)</f>
        <v>10</v>
      </c>
      <c r="H117" s="177">
        <f t="shared" si="8"/>
        <v>0</v>
      </c>
      <c r="I117" s="177">
        <f t="shared" si="8"/>
        <v>80</v>
      </c>
      <c r="J117" s="177">
        <f t="shared" si="8"/>
        <v>10</v>
      </c>
      <c r="K117" s="177">
        <f t="shared" si="8"/>
        <v>0</v>
      </c>
      <c r="L117" s="177">
        <f t="shared" si="8"/>
        <v>0</v>
      </c>
      <c r="M117" s="175">
        <f t="shared" si="8"/>
        <v>0</v>
      </c>
      <c r="N117" s="287">
        <f>SUM(N116:O116)</f>
        <v>0</v>
      </c>
      <c r="O117" s="288"/>
      <c r="P117" s="289">
        <f>SUM(P116,Q116)</f>
        <v>0</v>
      </c>
      <c r="Q117" s="290"/>
      <c r="R117" s="287">
        <f>SUM(R116,S116)</f>
        <v>0</v>
      </c>
      <c r="S117" s="288"/>
      <c r="T117" s="289">
        <f>SUM(T116,U116)</f>
        <v>0</v>
      </c>
      <c r="U117" s="290"/>
      <c r="V117" s="287">
        <f>SUM(V116:W116)</f>
        <v>40</v>
      </c>
      <c r="W117" s="288"/>
      <c r="X117" s="289">
        <f>SUM(X116:Y116)</f>
        <v>60</v>
      </c>
      <c r="Y117" s="288"/>
    </row>
    <row r="118" spans="1:25" ht="13.5" customHeight="1" thickBot="1">
      <c r="A118" s="178" t="s">
        <v>167</v>
      </c>
      <c r="B118" s="179"/>
      <c r="C118" s="182"/>
      <c r="D118" s="181"/>
      <c r="E118" s="182"/>
      <c r="F118" s="214">
        <f>SUM(F116)</f>
        <v>20</v>
      </c>
      <c r="G118" s="182"/>
      <c r="H118" s="183"/>
      <c r="I118" s="183"/>
      <c r="J118" s="183"/>
      <c r="K118" s="183"/>
      <c r="L118" s="183"/>
      <c r="M118" s="181"/>
      <c r="N118" s="284"/>
      <c r="O118" s="285"/>
      <c r="P118" s="286"/>
      <c r="Q118" s="291"/>
      <c r="R118" s="284"/>
      <c r="S118" s="285"/>
      <c r="T118" s="286"/>
      <c r="U118" s="291"/>
      <c r="V118" s="284">
        <f>SUM(F106:F109)</f>
        <v>8</v>
      </c>
      <c r="W118" s="285"/>
      <c r="X118" s="286">
        <f>SUM(F110:F115)</f>
        <v>12</v>
      </c>
      <c r="Y118" s="285"/>
    </row>
    <row r="119" spans="1:25" ht="12.75" thickBot="1" thickTop="1">
      <c r="A119" s="184"/>
      <c r="B119" s="185"/>
      <c r="C119" s="185"/>
      <c r="D119" s="185"/>
      <c r="E119" s="186"/>
      <c r="F119" s="186"/>
      <c r="G119" s="187"/>
      <c r="H119" s="187"/>
      <c r="I119" s="187"/>
      <c r="J119" s="187"/>
      <c r="K119" s="187"/>
      <c r="L119" s="187"/>
      <c r="M119" s="187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</row>
    <row r="120" spans="1:25" ht="13.5" customHeight="1" thickTop="1">
      <c r="A120" s="172" t="s">
        <v>161</v>
      </c>
      <c r="B120" s="173"/>
      <c r="C120" s="199"/>
      <c r="D120" s="175"/>
      <c r="E120" s="199">
        <f>SUM(E74,E117)</f>
        <v>1400</v>
      </c>
      <c r="F120" s="175"/>
      <c r="G120" s="199">
        <f aca="true" t="shared" si="9" ref="G120:N120">SUM(G74,G117)</f>
        <v>340</v>
      </c>
      <c r="H120" s="177">
        <f t="shared" si="9"/>
        <v>10</v>
      </c>
      <c r="I120" s="177">
        <f t="shared" si="9"/>
        <v>440</v>
      </c>
      <c r="J120" s="177">
        <f t="shared" si="9"/>
        <v>40</v>
      </c>
      <c r="K120" s="177">
        <f t="shared" si="9"/>
        <v>30</v>
      </c>
      <c r="L120" s="177">
        <f t="shared" si="9"/>
        <v>60</v>
      </c>
      <c r="M120" s="175">
        <f t="shared" si="9"/>
        <v>480</v>
      </c>
      <c r="N120" s="287">
        <f t="shared" si="9"/>
        <v>215</v>
      </c>
      <c r="O120" s="288"/>
      <c r="P120" s="289">
        <f>SUM(P74,P117)</f>
        <v>265</v>
      </c>
      <c r="Q120" s="290"/>
      <c r="R120" s="287">
        <f>SUM(R74,R117)</f>
        <v>150</v>
      </c>
      <c r="S120" s="288"/>
      <c r="T120" s="289">
        <f>SUM(T74,T117)</f>
        <v>310</v>
      </c>
      <c r="U120" s="290"/>
      <c r="V120" s="287">
        <f>SUM(V74,V117)</f>
        <v>175</v>
      </c>
      <c r="W120" s="288"/>
      <c r="X120" s="289">
        <f>SUM(X74,X117)</f>
        <v>285</v>
      </c>
      <c r="Y120" s="288"/>
    </row>
    <row r="121" spans="1:25" ht="13.5" customHeight="1" thickBot="1">
      <c r="A121" s="178" t="s">
        <v>162</v>
      </c>
      <c r="B121" s="179"/>
      <c r="C121" s="182"/>
      <c r="D121" s="181"/>
      <c r="E121" s="182"/>
      <c r="F121" s="214">
        <f>SUM(F75,F118)</f>
        <v>180</v>
      </c>
      <c r="G121" s="182"/>
      <c r="H121" s="183"/>
      <c r="I121" s="183"/>
      <c r="J121" s="183"/>
      <c r="K121" s="183"/>
      <c r="L121" s="183"/>
      <c r="M121" s="181"/>
      <c r="N121" s="284">
        <f>SUM(N75,N118)</f>
        <v>30</v>
      </c>
      <c r="O121" s="285"/>
      <c r="P121" s="286">
        <f>SUM(P75,P118)</f>
        <v>30</v>
      </c>
      <c r="Q121" s="291"/>
      <c r="R121" s="284">
        <f>SUM(R75,R118)</f>
        <v>30</v>
      </c>
      <c r="S121" s="285"/>
      <c r="T121" s="286">
        <f>SUM(T75,T118)</f>
        <v>30</v>
      </c>
      <c r="U121" s="291"/>
      <c r="V121" s="284">
        <f>SUM(V75,V118)</f>
        <v>30</v>
      </c>
      <c r="W121" s="285"/>
      <c r="X121" s="286">
        <f>SUM(X75,X118)</f>
        <v>30</v>
      </c>
      <c r="Y121" s="285"/>
    </row>
    <row r="122" spans="1:25" ht="13.5" customHeight="1" thickTop="1">
      <c r="A122" s="172" t="s">
        <v>163</v>
      </c>
      <c r="B122" s="173"/>
      <c r="C122" s="174"/>
      <c r="D122" s="175"/>
      <c r="E122" s="176">
        <f>SUM(E63,E94)</f>
        <v>480</v>
      </c>
      <c r="F122" s="201"/>
      <c r="G122" s="174"/>
      <c r="H122" s="177"/>
      <c r="I122" s="174"/>
      <c r="J122" s="177"/>
      <c r="K122" s="177"/>
      <c r="L122" s="174"/>
      <c r="M122" s="175"/>
      <c r="N122" s="287"/>
      <c r="O122" s="288"/>
      <c r="P122" s="289">
        <f>SUM(Q66:Q68)</f>
        <v>160</v>
      </c>
      <c r="Q122" s="290"/>
      <c r="R122" s="287"/>
      <c r="S122" s="288"/>
      <c r="T122" s="289">
        <f>SUM(U66:U68)</f>
        <v>160</v>
      </c>
      <c r="U122" s="290"/>
      <c r="V122" s="287"/>
      <c r="W122" s="288"/>
      <c r="X122" s="289">
        <f>SUM(Y66:Y68)</f>
        <v>160</v>
      </c>
      <c r="Y122" s="288"/>
    </row>
    <row r="123" spans="1:25" ht="13.5" customHeight="1" thickBot="1">
      <c r="A123" s="178" t="s">
        <v>140</v>
      </c>
      <c r="B123" s="179"/>
      <c r="C123" s="180"/>
      <c r="D123" s="181"/>
      <c r="E123" s="182"/>
      <c r="F123" s="214">
        <f>SUM(F34,F66:F68)</f>
        <v>21</v>
      </c>
      <c r="G123" s="180"/>
      <c r="H123" s="183"/>
      <c r="I123" s="180"/>
      <c r="J123" s="183"/>
      <c r="K123" s="183"/>
      <c r="L123" s="180"/>
      <c r="M123" s="181"/>
      <c r="N123" s="284"/>
      <c r="O123" s="285"/>
      <c r="P123" s="286">
        <f>SUM(F66)</f>
        <v>6</v>
      </c>
      <c r="Q123" s="291"/>
      <c r="R123" s="284"/>
      <c r="S123" s="285"/>
      <c r="T123" s="286">
        <f>SUM(F67)</f>
        <v>6</v>
      </c>
      <c r="U123" s="291"/>
      <c r="V123" s="284"/>
      <c r="W123" s="285"/>
      <c r="X123" s="286">
        <f>SUM(F68)</f>
        <v>6</v>
      </c>
      <c r="Y123" s="285"/>
    </row>
    <row r="124" spans="1:25" ht="13.5" customHeight="1" thickTop="1">
      <c r="A124" s="172" t="s">
        <v>177</v>
      </c>
      <c r="B124" s="173"/>
      <c r="C124" s="174"/>
      <c r="D124" s="175"/>
      <c r="E124" s="176">
        <f>SUM(E73,E117)</f>
        <v>715</v>
      </c>
      <c r="F124" s="201"/>
      <c r="G124" s="174"/>
      <c r="H124" s="177"/>
      <c r="I124" s="174"/>
      <c r="J124" s="177"/>
      <c r="K124" s="177"/>
      <c r="L124" s="174"/>
      <c r="M124" s="175"/>
      <c r="N124" s="287">
        <f>SUM(N73:O73)</f>
        <v>45</v>
      </c>
      <c r="O124" s="288"/>
      <c r="P124" s="289">
        <f>SUM(P73:Q73)</f>
        <v>160</v>
      </c>
      <c r="Q124" s="290"/>
      <c r="R124" s="287">
        <f>SUM(R73,S73)</f>
        <v>0</v>
      </c>
      <c r="S124" s="288"/>
      <c r="T124" s="289">
        <f>SUM(T73,U73)</f>
        <v>160</v>
      </c>
      <c r="U124" s="290"/>
      <c r="V124" s="287">
        <f>SUM(V73:W73,V116,W116)</f>
        <v>100</v>
      </c>
      <c r="W124" s="288"/>
      <c r="X124" s="289">
        <f>SUM(X73,Y73,X116:Y116)</f>
        <v>250</v>
      </c>
      <c r="Y124" s="288"/>
    </row>
    <row r="125" spans="1:25" ht="13.5" customHeight="1" thickBot="1">
      <c r="A125" s="178" t="s">
        <v>178</v>
      </c>
      <c r="B125" s="179"/>
      <c r="C125" s="180"/>
      <c r="D125" s="181"/>
      <c r="E125" s="182"/>
      <c r="F125" s="214">
        <f>SUM(F73,F118)</f>
        <v>57</v>
      </c>
      <c r="G125" s="180"/>
      <c r="H125" s="183"/>
      <c r="I125" s="180"/>
      <c r="J125" s="183"/>
      <c r="K125" s="183"/>
      <c r="L125" s="180"/>
      <c r="M125" s="181"/>
      <c r="N125" s="284">
        <f>SUM(F69:F71)</f>
        <v>5</v>
      </c>
      <c r="O125" s="285"/>
      <c r="P125" s="286">
        <f>SUM(F66)</f>
        <v>6</v>
      </c>
      <c r="Q125" s="291"/>
      <c r="R125" s="284"/>
      <c r="S125" s="285"/>
      <c r="T125" s="286">
        <f>SUM(F67)</f>
        <v>6</v>
      </c>
      <c r="U125" s="291"/>
      <c r="V125" s="284">
        <f>SUM(F64,F72,F106:F109)</f>
        <v>16</v>
      </c>
      <c r="W125" s="285"/>
      <c r="X125" s="286">
        <f>SUM(F65,F68,F110:F115)</f>
        <v>24</v>
      </c>
      <c r="Y125" s="285"/>
    </row>
    <row r="126" spans="1:25" ht="14.25" customHeight="1" thickBot="1" thickTop="1">
      <c r="A126" s="171" t="s">
        <v>52</v>
      </c>
      <c r="B126" s="165"/>
      <c r="C126" s="208"/>
      <c r="D126" s="166"/>
      <c r="E126" s="208"/>
      <c r="F126" s="166"/>
      <c r="G126" s="208"/>
      <c r="H126" s="167"/>
      <c r="I126" s="208"/>
      <c r="J126" s="167"/>
      <c r="K126" s="167"/>
      <c r="L126" s="208"/>
      <c r="M126" s="166"/>
      <c r="N126" s="292">
        <v>2</v>
      </c>
      <c r="O126" s="293"/>
      <c r="P126" s="294">
        <v>2</v>
      </c>
      <c r="Q126" s="295"/>
      <c r="R126" s="292">
        <v>1</v>
      </c>
      <c r="S126" s="293"/>
      <c r="T126" s="294"/>
      <c r="U126" s="295"/>
      <c r="V126" s="292"/>
      <c r="W126" s="293"/>
      <c r="X126" s="294"/>
      <c r="Y126" s="293"/>
    </row>
    <row r="127" spans="1:25" ht="12" thickTop="1">
      <c r="A127" s="9"/>
      <c r="B127" s="9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3"/>
    </row>
    <row r="128" spans="1:25" ht="11.25" customHeight="1">
      <c r="A128" s="394" t="s">
        <v>188</v>
      </c>
      <c r="B128" s="394"/>
      <c r="C128" s="394"/>
      <c r="D128" s="394"/>
      <c r="E128" s="394"/>
      <c r="F128" s="394"/>
      <c r="G128" s="394"/>
      <c r="H128" s="394"/>
      <c r="I128" s="394"/>
      <c r="J128" s="394"/>
      <c r="K128" s="394"/>
      <c r="L128" s="394"/>
      <c r="M128" s="394"/>
      <c r="N128" s="394"/>
      <c r="O128" s="394"/>
      <c r="P128" s="394"/>
      <c r="Q128" s="394"/>
      <c r="R128" s="394"/>
      <c r="S128" s="394"/>
      <c r="T128" s="139"/>
      <c r="U128" s="139"/>
      <c r="V128" s="139"/>
      <c r="W128" s="139"/>
      <c r="X128" s="139"/>
      <c r="Y128" s="139"/>
    </row>
    <row r="129" spans="1:25" ht="11.25" customHeight="1">
      <c r="A129" s="397" t="s">
        <v>189</v>
      </c>
      <c r="B129" s="397"/>
      <c r="C129" s="397"/>
      <c r="D129" s="397"/>
      <c r="E129" s="397"/>
      <c r="F129" s="397"/>
      <c r="G129" s="397"/>
      <c r="H129" s="397"/>
      <c r="I129" s="397"/>
      <c r="J129" s="397"/>
      <c r="K129" s="397"/>
      <c r="L129" s="397"/>
      <c r="M129" s="397"/>
      <c r="N129" s="397"/>
      <c r="O129" s="397"/>
      <c r="P129" s="397"/>
      <c r="Q129" s="397"/>
      <c r="R129" s="397"/>
      <c r="S129" s="397"/>
      <c r="T129" s="397"/>
      <c r="U129" s="397"/>
      <c r="V129" s="397"/>
      <c r="W129" s="397"/>
      <c r="X129" s="397"/>
      <c r="Y129" s="397"/>
    </row>
    <row r="130" spans="1:25" ht="11.25" customHeight="1">
      <c r="A130" s="394" t="s">
        <v>190</v>
      </c>
      <c r="B130" s="394"/>
      <c r="C130" s="394"/>
      <c r="D130" s="394"/>
      <c r="E130" s="394"/>
      <c r="F130" s="394"/>
      <c r="G130" s="394"/>
      <c r="H130" s="394"/>
      <c r="I130" s="394"/>
      <c r="J130" s="394"/>
      <c r="K130" s="394"/>
      <c r="L130" s="394"/>
      <c r="M130" s="394"/>
      <c r="N130" s="394"/>
      <c r="O130" s="394"/>
      <c r="P130" s="394"/>
      <c r="Q130" s="394"/>
      <c r="R130" s="394"/>
      <c r="S130" s="394"/>
      <c r="T130" s="394"/>
      <c r="U130" s="394"/>
      <c r="V130" s="394"/>
      <c r="W130" s="394"/>
      <c r="X130" s="394"/>
      <c r="Y130" s="394"/>
    </row>
    <row r="131" spans="1:25" ht="11.25" customHeight="1">
      <c r="A131" s="394" t="s">
        <v>191</v>
      </c>
      <c r="B131" s="394"/>
      <c r="C131" s="394"/>
      <c r="D131" s="394"/>
      <c r="E131" s="394"/>
      <c r="F131" s="394"/>
      <c r="G131" s="394"/>
      <c r="H131" s="394"/>
      <c r="I131" s="394"/>
      <c r="J131" s="394"/>
      <c r="K131" s="394"/>
      <c r="L131" s="394"/>
      <c r="M131" s="394"/>
      <c r="N131" s="394"/>
      <c r="O131" s="394"/>
      <c r="P131" s="394"/>
      <c r="Q131" s="394"/>
      <c r="R131" s="394"/>
      <c r="S131" s="394"/>
      <c r="T131" s="394"/>
      <c r="U131" s="394"/>
      <c r="V131" s="394"/>
      <c r="W131" s="394"/>
      <c r="X131" s="394"/>
      <c r="Y131" s="394"/>
    </row>
    <row r="132" spans="1:25" ht="11.25" customHeight="1">
      <c r="A132" s="394" t="s">
        <v>192</v>
      </c>
      <c r="B132" s="394"/>
      <c r="C132" s="394"/>
      <c r="D132" s="394"/>
      <c r="E132" s="394"/>
      <c r="F132" s="394"/>
      <c r="G132" s="394"/>
      <c r="H132" s="394"/>
      <c r="I132" s="394"/>
      <c r="J132" s="394"/>
      <c r="K132" s="394"/>
      <c r="L132" s="394"/>
      <c r="M132" s="394"/>
      <c r="N132" s="394"/>
      <c r="O132" s="394"/>
      <c r="P132" s="394"/>
      <c r="Q132" s="394"/>
      <c r="R132" s="394"/>
      <c r="S132" s="394"/>
      <c r="T132" s="394"/>
      <c r="U132" s="394"/>
      <c r="V132" s="394"/>
      <c r="W132" s="394"/>
      <c r="X132" s="394"/>
      <c r="Y132" s="394"/>
    </row>
    <row r="133" ht="11.25">
      <c r="A133" s="191"/>
    </row>
    <row r="134" ht="11.25">
      <c r="A134" s="191"/>
    </row>
    <row r="148" spans="1:25" ht="12">
      <c r="A148" s="283"/>
      <c r="B148" s="283"/>
      <c r="C148" s="283"/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</row>
    <row r="149" spans="1:25" ht="12">
      <c r="A149" s="283"/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</row>
  </sheetData>
  <sheetProtection/>
  <mergeCells count="279">
    <mergeCell ref="A129:Y129"/>
    <mergeCell ref="A130:Y130"/>
    <mergeCell ref="A131:Y131"/>
    <mergeCell ref="A132:Y132"/>
    <mergeCell ref="A148:Y148"/>
    <mergeCell ref="A149:Y149"/>
    <mergeCell ref="A128:S128"/>
    <mergeCell ref="A8:A10"/>
    <mergeCell ref="B8:B10"/>
    <mergeCell ref="C8:D8"/>
    <mergeCell ref="C9:C10"/>
    <mergeCell ref="D9:D10"/>
    <mergeCell ref="H64:H65"/>
    <mergeCell ref="E8:E10"/>
    <mergeCell ref="F8:F10"/>
    <mergeCell ref="G8:M8"/>
    <mergeCell ref="N8:Q8"/>
    <mergeCell ref="B48:B50"/>
    <mergeCell ref="C48:D48"/>
    <mergeCell ref="C49:C50"/>
    <mergeCell ref="D49:D50"/>
    <mergeCell ref="E48:E50"/>
    <mergeCell ref="N49:O49"/>
    <mergeCell ref="P49:Q49"/>
    <mergeCell ref="I49:J49"/>
    <mergeCell ref="P9:Q9"/>
    <mergeCell ref="R9:S9"/>
    <mergeCell ref="T9:U9"/>
    <mergeCell ref="V9:W9"/>
    <mergeCell ref="X9:Y9"/>
    <mergeCell ref="I9:J9"/>
    <mergeCell ref="R49:S49"/>
    <mergeCell ref="T49:U49"/>
    <mergeCell ref="V49:W49"/>
    <mergeCell ref="X49:Y49"/>
    <mergeCell ref="A48:A50"/>
    <mergeCell ref="A4:Y4"/>
    <mergeCell ref="A5:Y5"/>
    <mergeCell ref="A7:Y7"/>
    <mergeCell ref="F48:F50"/>
    <mergeCell ref="G48:M48"/>
    <mergeCell ref="N48:Q48"/>
    <mergeCell ref="R48:U48"/>
    <mergeCell ref="V48:Y48"/>
    <mergeCell ref="A2:Y2"/>
    <mergeCell ref="A1:Y1"/>
    <mergeCell ref="A3:Y3"/>
    <mergeCell ref="A6:Y6"/>
    <mergeCell ref="R8:U8"/>
    <mergeCell ref="V8:Y8"/>
    <mergeCell ref="N9:O9"/>
    <mergeCell ref="A64:A65"/>
    <mergeCell ref="B64:B65"/>
    <mergeCell ref="C64:C65"/>
    <mergeCell ref="D64:D65"/>
    <mergeCell ref="E64:E65"/>
    <mergeCell ref="G64:G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Y64:Y65"/>
    <mergeCell ref="A66:A68"/>
    <mergeCell ref="B66:B68"/>
    <mergeCell ref="C66:C68"/>
    <mergeCell ref="D66:D68"/>
    <mergeCell ref="E66:E68"/>
    <mergeCell ref="G66:G68"/>
    <mergeCell ref="H66:H68"/>
    <mergeCell ref="I66:I68"/>
    <mergeCell ref="J66:J68"/>
    <mergeCell ref="K66:K68"/>
    <mergeCell ref="L66:L68"/>
    <mergeCell ref="M66:M68"/>
    <mergeCell ref="N66:N68"/>
    <mergeCell ref="O66:O68"/>
    <mergeCell ref="P66:P68"/>
    <mergeCell ref="Q66:Q68"/>
    <mergeCell ref="R66:R68"/>
    <mergeCell ref="S66:S68"/>
    <mergeCell ref="T66:T68"/>
    <mergeCell ref="U66:U68"/>
    <mergeCell ref="V66:V68"/>
    <mergeCell ref="W66:W68"/>
    <mergeCell ref="X66:X68"/>
    <mergeCell ref="Y66:Y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S69:S70"/>
    <mergeCell ref="T69:T70"/>
    <mergeCell ref="U69:U70"/>
    <mergeCell ref="J69:J70"/>
    <mergeCell ref="K69:K70"/>
    <mergeCell ref="L69:L70"/>
    <mergeCell ref="M69:M70"/>
    <mergeCell ref="N69:N70"/>
    <mergeCell ref="O69:O70"/>
    <mergeCell ref="V69:V70"/>
    <mergeCell ref="W69:W70"/>
    <mergeCell ref="X69:X70"/>
    <mergeCell ref="Y69:Y70"/>
    <mergeCell ref="N74:O74"/>
    <mergeCell ref="P74:Q74"/>
    <mergeCell ref="V74:W74"/>
    <mergeCell ref="P69:P70"/>
    <mergeCell ref="Q69:Q70"/>
    <mergeCell ref="R69:R70"/>
    <mergeCell ref="N75:O75"/>
    <mergeCell ref="P75:Q75"/>
    <mergeCell ref="R74:S74"/>
    <mergeCell ref="R75:S75"/>
    <mergeCell ref="T74:U74"/>
    <mergeCell ref="T75:U75"/>
    <mergeCell ref="V75:W75"/>
    <mergeCell ref="X74:Y74"/>
    <mergeCell ref="X75:Y75"/>
    <mergeCell ref="A78:A80"/>
    <mergeCell ref="B78:B80"/>
    <mergeCell ref="C78:D78"/>
    <mergeCell ref="C79:C80"/>
    <mergeCell ref="D79:D80"/>
    <mergeCell ref="E78:E80"/>
    <mergeCell ref="F78:F80"/>
    <mergeCell ref="G78:M78"/>
    <mergeCell ref="I79:J79"/>
    <mergeCell ref="N78:Q78"/>
    <mergeCell ref="R78:U78"/>
    <mergeCell ref="V78:Y78"/>
    <mergeCell ref="N79:O79"/>
    <mergeCell ref="P79:Q79"/>
    <mergeCell ref="R79:S79"/>
    <mergeCell ref="T79:U79"/>
    <mergeCell ref="V79:W79"/>
    <mergeCell ref="X79:Y79"/>
    <mergeCell ref="N92:O92"/>
    <mergeCell ref="P92:Q92"/>
    <mergeCell ref="R92:S92"/>
    <mergeCell ref="T92:U92"/>
    <mergeCell ref="V92:W92"/>
    <mergeCell ref="X92:Y92"/>
    <mergeCell ref="N89:O89"/>
    <mergeCell ref="P89:Q89"/>
    <mergeCell ref="R89:S89"/>
    <mergeCell ref="N93:O93"/>
    <mergeCell ref="P93:Q93"/>
    <mergeCell ref="R93:S93"/>
    <mergeCell ref="T93:U93"/>
    <mergeCell ref="V93:W93"/>
    <mergeCell ref="X93:Y93"/>
    <mergeCell ref="T89:U89"/>
    <mergeCell ref="V89:W89"/>
    <mergeCell ref="X89:Y89"/>
    <mergeCell ref="V90:W90"/>
    <mergeCell ref="X90:Y90"/>
    <mergeCell ref="N90:O90"/>
    <mergeCell ref="P90:Q90"/>
    <mergeCell ref="R90:S90"/>
    <mergeCell ref="T90:U90"/>
    <mergeCell ref="N94:O94"/>
    <mergeCell ref="P94:Q94"/>
    <mergeCell ref="R94:S94"/>
    <mergeCell ref="T94:U94"/>
    <mergeCell ref="V94:W94"/>
    <mergeCell ref="X94:Y94"/>
    <mergeCell ref="N95:O95"/>
    <mergeCell ref="P95:Q95"/>
    <mergeCell ref="R95:S95"/>
    <mergeCell ref="T95:U95"/>
    <mergeCell ref="V95:W95"/>
    <mergeCell ref="X95:Y95"/>
    <mergeCell ref="N96:O96"/>
    <mergeCell ref="P96:Q96"/>
    <mergeCell ref="R96:S96"/>
    <mergeCell ref="T96:U96"/>
    <mergeCell ref="V96:W96"/>
    <mergeCell ref="X96:Y96"/>
    <mergeCell ref="N97:O97"/>
    <mergeCell ref="P97:Q97"/>
    <mergeCell ref="R97:S97"/>
    <mergeCell ref="T97:U97"/>
    <mergeCell ref="V97:W97"/>
    <mergeCell ref="X97:Y97"/>
    <mergeCell ref="N98:O98"/>
    <mergeCell ref="P98:Q98"/>
    <mergeCell ref="R98:S98"/>
    <mergeCell ref="T98:U98"/>
    <mergeCell ref="V98:W98"/>
    <mergeCell ref="X98:Y98"/>
    <mergeCell ref="A103:A105"/>
    <mergeCell ref="B103:B105"/>
    <mergeCell ref="C103:D103"/>
    <mergeCell ref="C104:C105"/>
    <mergeCell ref="D104:D105"/>
    <mergeCell ref="E103:E105"/>
    <mergeCell ref="F103:F105"/>
    <mergeCell ref="G103:M103"/>
    <mergeCell ref="I104:J104"/>
    <mergeCell ref="N103:Q103"/>
    <mergeCell ref="R103:U103"/>
    <mergeCell ref="V103:Y103"/>
    <mergeCell ref="N104:O104"/>
    <mergeCell ref="P104:Q104"/>
    <mergeCell ref="R104:S104"/>
    <mergeCell ref="T104:U104"/>
    <mergeCell ref="V104:W104"/>
    <mergeCell ref="X104:Y104"/>
    <mergeCell ref="N120:O120"/>
    <mergeCell ref="P120:Q120"/>
    <mergeCell ref="R120:S120"/>
    <mergeCell ref="T120:U120"/>
    <mergeCell ref="V120:W120"/>
    <mergeCell ref="X120:Y120"/>
    <mergeCell ref="V117:W117"/>
    <mergeCell ref="X117:Y117"/>
    <mergeCell ref="N121:O121"/>
    <mergeCell ref="P121:Q121"/>
    <mergeCell ref="R121:S121"/>
    <mergeCell ref="T121:U121"/>
    <mergeCell ref="V121:W121"/>
    <mergeCell ref="X121:Y121"/>
    <mergeCell ref="N122:O122"/>
    <mergeCell ref="P122:Q122"/>
    <mergeCell ref="R122:S122"/>
    <mergeCell ref="T122:U122"/>
    <mergeCell ref="V122:W122"/>
    <mergeCell ref="X122:Y122"/>
    <mergeCell ref="N123:O123"/>
    <mergeCell ref="P123:Q123"/>
    <mergeCell ref="R123:S123"/>
    <mergeCell ref="T123:U123"/>
    <mergeCell ref="V123:W123"/>
    <mergeCell ref="X123:Y123"/>
    <mergeCell ref="N124:O124"/>
    <mergeCell ref="P124:Q124"/>
    <mergeCell ref="R124:S124"/>
    <mergeCell ref="T124:U124"/>
    <mergeCell ref="V124:W124"/>
    <mergeCell ref="X124:Y124"/>
    <mergeCell ref="N125:O125"/>
    <mergeCell ref="P125:Q125"/>
    <mergeCell ref="R125:S125"/>
    <mergeCell ref="T125:U125"/>
    <mergeCell ref="V125:W125"/>
    <mergeCell ref="X125:Y125"/>
    <mergeCell ref="N126:O126"/>
    <mergeCell ref="P126:Q126"/>
    <mergeCell ref="R126:S126"/>
    <mergeCell ref="T126:U126"/>
    <mergeCell ref="V126:W126"/>
    <mergeCell ref="X126:Y126"/>
    <mergeCell ref="V118:W118"/>
    <mergeCell ref="X118:Y118"/>
    <mergeCell ref="R117:S117"/>
    <mergeCell ref="N117:O117"/>
    <mergeCell ref="N118:O118"/>
    <mergeCell ref="P117:Q117"/>
    <mergeCell ref="P118:Q118"/>
    <mergeCell ref="R118:S118"/>
    <mergeCell ref="T118:U118"/>
    <mergeCell ref="T117:U117"/>
  </mergeCells>
  <printOptions/>
  <pageMargins left="0.31496062992125984" right="0" top="0.3937007874015748" bottom="0.2755905511811024" header="0" footer="0"/>
  <pageSetup horizontalDpi="600" verticalDpi="600" orientation="landscape" paperSize="9" scale="93" r:id="rId1"/>
  <rowBreaks count="3" manualBreakCount="3">
    <brk id="47" max="255" man="1"/>
    <brk id="76" max="255" man="1"/>
    <brk id="99" max="255" man="1"/>
  </rowBreaks>
  <colBreaks count="1" manualBreakCount="1">
    <brk id="2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:AC14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Sylwia</cp:lastModifiedBy>
  <cp:lastPrinted>2016-04-10T20:18:57Z</cp:lastPrinted>
  <dcterms:created xsi:type="dcterms:W3CDTF">1997-02-26T13:46:56Z</dcterms:created>
  <dcterms:modified xsi:type="dcterms:W3CDTF">2016-09-16T08:01:51Z</dcterms:modified>
  <cp:category/>
  <cp:version/>
  <cp:contentType/>
  <cp:contentStatus/>
</cp:coreProperties>
</file>