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0" yWindow="0" windowWidth="28800" windowHeight="12435"/>
  </bookViews>
  <sheets>
    <sheet name="PWE DZ" sheetId="4" r:id="rId1"/>
  </sheets>
  <definedNames>
    <definedName name="_xlnm.Print_Area" localSheetId="0">'PWE DZ'!$A$1:$Z$182</definedName>
  </definedNames>
  <calcPr calcId="125725"/>
</workbook>
</file>

<file path=xl/calcChain.xml><?xml version="1.0" encoding="utf-8"?>
<calcChain xmlns="http://schemas.openxmlformats.org/spreadsheetml/2006/main">
  <c r="F140" i="4"/>
  <c r="Y140"/>
  <c r="W140"/>
  <c r="U140"/>
  <c r="S140"/>
  <c r="Y139"/>
  <c r="W139"/>
  <c r="U139"/>
  <c r="S139"/>
  <c r="I139"/>
  <c r="G139"/>
  <c r="E139"/>
  <c r="Y108"/>
  <c r="S108"/>
  <c r="Q82" l="1"/>
  <c r="Q175" s="1"/>
  <c r="Y82"/>
  <c r="J80"/>
  <c r="J54" l="1"/>
  <c r="S82"/>
  <c r="O82"/>
  <c r="E19" l="1"/>
  <c r="E69"/>
  <c r="E54"/>
  <c r="E30"/>
  <c r="E25"/>
  <c r="W82"/>
  <c r="U82"/>
  <c r="V69"/>
  <c r="U69"/>
  <c r="O19"/>
  <c r="F83" l="1"/>
  <c r="W108" l="1"/>
  <c r="W107"/>
  <c r="Y107"/>
  <c r="F114"/>
  <c r="F146" s="1"/>
  <c r="F147"/>
  <c r="Y113" l="1"/>
  <c r="Y116" s="1"/>
  <c r="Z74"/>
  <c r="F170"/>
  <c r="F177" s="1"/>
  <c r="F176"/>
  <c r="W169"/>
  <c r="I169"/>
  <c r="E169"/>
  <c r="W145" l="1"/>
  <c r="R80"/>
  <c r="E43"/>
  <c r="G19"/>
  <c r="F80"/>
  <c r="E80"/>
  <c r="Q19"/>
  <c r="O175" l="1"/>
  <c r="F108"/>
  <c r="F115" s="1"/>
  <c r="U108"/>
  <c r="Q145"/>
  <c r="Q113"/>
  <c r="O145"/>
  <c r="Y169"/>
  <c r="U169"/>
  <c r="S169"/>
  <c r="F19"/>
  <c r="F25"/>
  <c r="F30"/>
  <c r="F37"/>
  <c r="F43"/>
  <c r="F54"/>
  <c r="F69"/>
  <c r="F74"/>
  <c r="U107"/>
  <c r="S107"/>
  <c r="I107"/>
  <c r="H107"/>
  <c r="G107"/>
  <c r="E107"/>
  <c r="Y170"/>
  <c r="W170"/>
  <c r="U170"/>
  <c r="U175" s="1"/>
  <c r="S170"/>
  <c r="Y37"/>
  <c r="Z37"/>
  <c r="Z80"/>
  <c r="X37"/>
  <c r="X54"/>
  <c r="W69"/>
  <c r="X69"/>
  <c r="X80"/>
  <c r="U37"/>
  <c r="V37"/>
  <c r="U54"/>
  <c r="V54"/>
  <c r="S43"/>
  <c r="T43"/>
  <c r="T54"/>
  <c r="S69"/>
  <c r="T69"/>
  <c r="Q25"/>
  <c r="Q30"/>
  <c r="R30"/>
  <c r="Q43"/>
  <c r="R74"/>
  <c r="O25"/>
  <c r="O81" s="1"/>
  <c r="P74"/>
  <c r="N80"/>
  <c r="N81" s="1"/>
  <c r="M37"/>
  <c r="L74"/>
  <c r="J74"/>
  <c r="J81" s="1"/>
  <c r="I30"/>
  <c r="I37"/>
  <c r="I43"/>
  <c r="I54"/>
  <c r="I69"/>
  <c r="H19"/>
  <c r="H25"/>
  <c r="H54"/>
  <c r="G25"/>
  <c r="G81" s="1"/>
  <c r="G30"/>
  <c r="G37"/>
  <c r="G43"/>
  <c r="G54"/>
  <c r="G69"/>
  <c r="E37"/>
  <c r="E81" s="1"/>
  <c r="E74"/>
  <c r="Q81" l="1"/>
  <c r="F82"/>
  <c r="F113" s="1"/>
  <c r="M81"/>
  <c r="M112" s="1"/>
  <c r="H81"/>
  <c r="W81"/>
  <c r="W174" s="1"/>
  <c r="L81"/>
  <c r="L174" s="1"/>
  <c r="I81"/>
  <c r="I144" s="1"/>
  <c r="S81"/>
  <c r="U81"/>
  <c r="Y81"/>
  <c r="E174"/>
  <c r="E180" s="1"/>
  <c r="O112"/>
  <c r="S112"/>
  <c r="S175"/>
  <c r="G112"/>
  <c r="Q144"/>
  <c r="Q174" s="1"/>
  <c r="Y174"/>
  <c r="H174"/>
  <c r="L112"/>
  <c r="Y175"/>
  <c r="J174"/>
  <c r="J112"/>
  <c r="U144"/>
  <c r="F175"/>
  <c r="U113"/>
  <c r="W113"/>
  <c r="S145"/>
  <c r="N174"/>
  <c r="N144"/>
  <c r="N112"/>
  <c r="M144"/>
  <c r="M174"/>
  <c r="W175"/>
  <c r="O113"/>
  <c r="U145"/>
  <c r="S113"/>
  <c r="Y145"/>
  <c r="J144"/>
  <c r="L144" l="1"/>
  <c r="S144"/>
  <c r="E112"/>
  <c r="E118" s="1"/>
  <c r="H112"/>
  <c r="G174"/>
  <c r="W112"/>
  <c r="W144"/>
  <c r="Y112"/>
  <c r="S174"/>
  <c r="H144"/>
  <c r="I174"/>
  <c r="I112"/>
  <c r="U112"/>
  <c r="Y144"/>
  <c r="U174"/>
  <c r="E144"/>
  <c r="E150" s="1"/>
  <c r="O144"/>
  <c r="O174" s="1"/>
  <c r="Q112"/>
  <c r="G144"/>
  <c r="F145"/>
  <c r="F178"/>
  <c r="W178" s="1"/>
  <c r="F148" l="1"/>
  <c r="Y148" s="1"/>
  <c r="F149"/>
  <c r="F116"/>
  <c r="F117" s="1"/>
  <c r="F179"/>
</calcChain>
</file>

<file path=xl/sharedStrings.xml><?xml version="1.0" encoding="utf-8"?>
<sst xmlns="http://schemas.openxmlformats.org/spreadsheetml/2006/main" count="479" uniqueCount="176">
  <si>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</si>
  <si>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</si>
  <si>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</si>
  <si>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</si>
  <si>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</si>
  <si>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</si>
  <si>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</si>
  <si>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</si>
  <si>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</si>
  <si>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</si>
  <si>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</si>
  <si>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</si>
  <si>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</si>
  <si>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</si>
  <si>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</si>
  <si>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</si>
  <si>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</si>
  <si>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</si>
  <si>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</si>
  <si>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</si>
  <si>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Filozoficzne i socjologiczne podstawy edukacji i wiedzy</t>
  </si>
  <si>
    <t>E</t>
  </si>
  <si>
    <t>Socjologiczne i polityczne aspekty dzieciństwa</t>
  </si>
  <si>
    <t>Z</t>
  </si>
  <si>
    <t>Historia dzieciństwa i wczesnej edukacji</t>
  </si>
  <si>
    <t>Biomedyczne podstawy rozwoju</t>
  </si>
  <si>
    <t>Pedagogika i jej współczesne kierunki</t>
  </si>
  <si>
    <t>Teoretyczne podstawy wychowania i opieki</t>
  </si>
  <si>
    <t>Teoretyczne podstawy kształcenia</t>
  </si>
  <si>
    <t>Szkolnictwo alternatywne w XX w.</t>
  </si>
  <si>
    <t>Podstawy diagnozy i poznawania wychowanka i ucznia</t>
  </si>
  <si>
    <t>Bezpieczeństwo w przedszkolu i szkole i profilaktyka zagrożeń</t>
  </si>
  <si>
    <t>Ewaluacja i projektowanie własnego rozwoju zawodowego</t>
  </si>
  <si>
    <t>Emisja głosu</t>
  </si>
  <si>
    <t>Moduł badawczy</t>
  </si>
  <si>
    <t>Strategie metodologii ilościowej</t>
  </si>
  <si>
    <t>Strategie metodologii jakościowej</t>
  </si>
  <si>
    <t>Seminarium dyplomowe</t>
  </si>
  <si>
    <t xml:space="preserve">Moduł dodatkowy </t>
  </si>
  <si>
    <t>W - wykłady, K - konwersatorium, Ćw A - ćwiczenia audytoryjne, Ćw W - ćw. warsztatowe, Ćw L - ćw. laboratoryjne, L - lektorat, S - semianrium, P - praktyka</t>
  </si>
  <si>
    <t>Nr modułu standard.</t>
  </si>
  <si>
    <t>Psychopedagogiczne aspekty wczesnej edukacji</t>
  </si>
  <si>
    <t>Modele wczesnej edukacji/ Models of early education</t>
  </si>
  <si>
    <t>Przedszkole i szkoła jako nowe środowisko dziecka</t>
  </si>
  <si>
    <t>Kształcenie integracyjne</t>
  </si>
  <si>
    <t>Dzieciństwo na emigracji i pograniczu kultur (Childhood in emigration and on the border of cultures)</t>
  </si>
  <si>
    <t>Książka obrazkowa dla dzieci (Picture books for children)</t>
  </si>
  <si>
    <t>Od muzyki prymitywnej do pop-kultury</t>
  </si>
  <si>
    <t>Elementy wiedzy o sztukach plastycznych</t>
  </si>
  <si>
    <t>Pedagogika przedszkolna z metodyką</t>
  </si>
  <si>
    <t>Pedagogika wczesnoszkolna z metodyką</t>
  </si>
  <si>
    <t>Wczesna edukacja polonistyczna</t>
  </si>
  <si>
    <t>Wczesna edukacja matematyczna</t>
  </si>
  <si>
    <t>Wczesna edukacja społeczno-kulturowa (Early social-cultural studies)</t>
  </si>
  <si>
    <t>Dziecięce filozofowanie</t>
  </si>
  <si>
    <t>Wczesna edukacja zdrowotna i fizyczna</t>
  </si>
  <si>
    <t>Ocenianie szkolne</t>
  </si>
  <si>
    <t>Technika i komputery we wczesnej edukacji</t>
  </si>
  <si>
    <t>Drama i teatr dziecięcy (Drama and children's play)</t>
  </si>
  <si>
    <t>specjalność dodatkowa: wczesna edukacja z TERAPIĄ PEDAGOGICZNĄ</t>
  </si>
  <si>
    <t>Teoretyczne podstawy terapii pedagogicznej</t>
  </si>
  <si>
    <t>Pedagogika niepełnosprawnych intelektualnie</t>
  </si>
  <si>
    <t>Psychologia rozwojowa z elementami psychologii klinicznej</t>
  </si>
  <si>
    <t>Elementy psychopatologii</t>
  </si>
  <si>
    <t>Specyficzne trudności w uczeniu się</t>
  </si>
  <si>
    <t>Kształtowanie się i rozwój mowy dziecka</t>
  </si>
  <si>
    <t>Diagnoza specjalnych potrzeb edukacyjnych</t>
  </si>
  <si>
    <t>Metody terapii pedagogicznej</t>
  </si>
  <si>
    <t>Metodyka zajęć korekcyjno-kompensacyjnych</t>
  </si>
  <si>
    <t>Terapia specyficznych trudności w uczeniu się</t>
  </si>
  <si>
    <t>Terapia zaburzeń emocjonalnych i socjoterapia</t>
  </si>
  <si>
    <t>Wspieranie rozwoju dziecka w przedszkolu i klasach początkowych/ Supporting the child's development in the early education</t>
  </si>
  <si>
    <t>specjalność dodatkowa: wczesna edukacja z LOGOPEDIĄ</t>
  </si>
  <si>
    <t>specjalność dodatkowa: wczesna edukacja z JĘZYKIEM ANGIELSKIM</t>
  </si>
  <si>
    <t>Fonetyka i fonologia języka polskiego</t>
  </si>
  <si>
    <t>Elementy foniatrii</t>
  </si>
  <si>
    <t xml:space="preserve">Ortoepia </t>
  </si>
  <si>
    <t>Jąkanie</t>
  </si>
  <si>
    <t>Dyslalia</t>
  </si>
  <si>
    <t>Logorytmika</t>
  </si>
  <si>
    <t>Surdologopedia</t>
  </si>
  <si>
    <t>Afazja</t>
  </si>
  <si>
    <t>Creative writing</t>
  </si>
  <si>
    <t>CZĘŚĆ I - MODUŁY OBOWIĄZKOWE I OGRANICZONEGO WYBORU dla wszystkich studentów</t>
  </si>
  <si>
    <t>W - wykłady, K - konwersatorium, Ćw A - ćwiczenia audytoryjne, Ćw W - ćw. warsztatowe, Ćw L - ćw. laboratoryjne, L - lektorat, S - seminarium, P - praktyka</t>
  </si>
  <si>
    <t>R</t>
  </si>
  <si>
    <t>OW</t>
  </si>
  <si>
    <t>Kierowanie klasą szkolną (Classroom management)</t>
  </si>
  <si>
    <t>2.3.</t>
  </si>
  <si>
    <t>3.3.</t>
  </si>
  <si>
    <t>4.3.</t>
  </si>
  <si>
    <t>Praktyka pedagogiczna 1.</t>
  </si>
  <si>
    <t>Praktyka pedagogiczna 2.</t>
  </si>
  <si>
    <t>Praktyka pedagogiczna 3.</t>
  </si>
  <si>
    <t>Liczba egzaminów i zaliczeń</t>
  </si>
  <si>
    <t>RAZEM godzin (cz. I i II)</t>
  </si>
  <si>
    <t>Poszukiwanie alternatyw we wczesnej edukacji</t>
  </si>
  <si>
    <t xml:space="preserve">Warsztat pracy nauczyciela wczesnej edukacji </t>
  </si>
  <si>
    <t>Podstawy przygotowania teoretycznego</t>
  </si>
  <si>
    <t>Rozszerzenie przygotowania teoretycznego</t>
  </si>
  <si>
    <t>Methodology of early English education</t>
  </si>
  <si>
    <t>Moduły obowiązkowe i ograniczonego wyboru</t>
  </si>
  <si>
    <t xml:space="preserve">Liczba godzin </t>
  </si>
  <si>
    <t>CZĘŚĆ II - BLOK MODUŁÓW DO WYBORU - moduły specjalnościowe, zgodnie z wyborem dokonanym po I roku studiów, obowiązuje do końca studiów</t>
  </si>
  <si>
    <t>Liczba godzin w module II A</t>
  </si>
  <si>
    <t>Punkty ECTS  za moduł II A</t>
  </si>
  <si>
    <t>SUMA punktów ECTS</t>
  </si>
  <si>
    <t>Podsumowanie</t>
  </si>
  <si>
    <t xml:space="preserve">RAZEM punktów ECTS  (cz. I i II), w tym: </t>
  </si>
  <si>
    <t>SUMA godzin (max)</t>
  </si>
  <si>
    <t>Metody wspierania twórczości plastycznej dziecka                              (Techniques of children's art supporting)</t>
  </si>
  <si>
    <t>Metody wspierania twórczości muzycznej dziecka                               (Techniques of children's music creation)</t>
  </si>
  <si>
    <t>Język obcy - kurs zintegrowany                                                            (dwa poziomy zawansowania)</t>
  </si>
  <si>
    <t>Moduł do wyboru                                                         Specjalność: wczesna edukacja z terapią pedagogiczną</t>
  </si>
  <si>
    <t>Moduł do wyboru                                                         Specjalność: wczesna edukacja z logopedią</t>
  </si>
  <si>
    <t>Moduł do wyboru                                                         Specjalność: wczesna edukacja z językiem angielskim</t>
  </si>
  <si>
    <t>Egzaminy i zaliczenia w module II A</t>
  </si>
  <si>
    <t>Liczba godzin w module II B</t>
  </si>
  <si>
    <t>Punkty ECTS  za moduł II B</t>
  </si>
  <si>
    <t>Egzaminy i zaliczenia w module II B</t>
  </si>
  <si>
    <t>Wczesna edukacja przyrodnicza i eksperymentowanie                            (Early science and experimenting)</t>
  </si>
  <si>
    <t>Liczba godzin w module II C</t>
  </si>
  <si>
    <t>Punkty ECTS  za moduł II C</t>
  </si>
  <si>
    <t>Egzaminy i zaliczenia w module II C</t>
  </si>
  <si>
    <t xml:space="preserve">         ECTS za przedmioty ograniczonego wyboru</t>
  </si>
  <si>
    <t xml:space="preserve">         ECTS za wybrany moduł dodatkowej specjalności (IIA)</t>
  </si>
  <si>
    <t xml:space="preserve">         ECTS za wybrany moduł dodatkowej specjalności (II B)</t>
  </si>
  <si>
    <t xml:space="preserve">         ECTS za wybrany moduł dodatkowej specjalności (II C)</t>
  </si>
  <si>
    <t>Oligofrenologopedia</t>
  </si>
  <si>
    <t>English for Teachers</t>
  </si>
  <si>
    <t xml:space="preserve">English with elements of phonetics </t>
  </si>
  <si>
    <t>Elementy antropologii dzieciństwa</t>
  </si>
  <si>
    <t>2.1.</t>
  </si>
  <si>
    <t>3.1.</t>
  </si>
  <si>
    <t>2.1/2.2</t>
  </si>
  <si>
    <t>OW/    2.2.</t>
  </si>
  <si>
    <t>1.</t>
  </si>
  <si>
    <t>3.2.</t>
  </si>
  <si>
    <t>2.2.</t>
  </si>
  <si>
    <t xml:space="preserve">2.1. </t>
  </si>
  <si>
    <t>4.1.</t>
  </si>
  <si>
    <t>4.1/  4.2.</t>
  </si>
  <si>
    <t>English Grammar</t>
  </si>
  <si>
    <t>4.2</t>
  </si>
  <si>
    <t>4.2.</t>
  </si>
  <si>
    <t xml:space="preserve">4.2 </t>
  </si>
  <si>
    <t>moduły dodatkowej specjalności do wyboru od II roku: wczesna edukacja z: jęz. angielskim/ terapią pedagogiczną/ logopedią</t>
  </si>
  <si>
    <t>Plus ECTS do uzyskania z modułów do wyboru (cz. III)</t>
  </si>
  <si>
    <t xml:space="preserve">Punkty ECTS  z modułów obowiązkowych, w tym: </t>
  </si>
  <si>
    <t xml:space="preserve">          ECTS za przedmioty ograniczonego wyboru</t>
  </si>
  <si>
    <t>Wprowadzenie do praktyk pedagogicznych</t>
  </si>
  <si>
    <t>Aktywizacja myślenia dziecka (Active learning)</t>
  </si>
  <si>
    <t>3,2,.</t>
  </si>
  <si>
    <t>Zo, E</t>
  </si>
  <si>
    <t>Zo</t>
  </si>
  <si>
    <t>2Zo</t>
  </si>
  <si>
    <t>Zo,E</t>
  </si>
  <si>
    <t>6Zo</t>
  </si>
  <si>
    <t>12Zo</t>
  </si>
  <si>
    <t>5Zo</t>
  </si>
  <si>
    <t>4Zo  E</t>
  </si>
  <si>
    <t>2o</t>
  </si>
  <si>
    <t>rok I                              2014/15</t>
  </si>
  <si>
    <t>rok II                      2015/16</t>
  </si>
  <si>
    <t>rok III                         2016/17</t>
  </si>
  <si>
    <t>2Z   21Zo   7E</t>
  </si>
  <si>
    <t>8Z  33Zo  3E</t>
  </si>
  <si>
    <t>7Zo  2E</t>
  </si>
  <si>
    <t xml:space="preserve">Kierunek: PEDAGOGIKA WCZESNEJ EDUKACJI - PLAN STUDIÓW  OD ROKU AKADEMICKIEGO 2014-2015                                     </t>
  </si>
  <si>
    <t>Psychologiczne koncepcje człowieka, jego rozwoju i edukacji</t>
  </si>
  <si>
    <t>Podstawy pedeutologii i teorii szkoły</t>
  </si>
  <si>
    <t>Komunikacja dla współpracy i rozwiązywanie konfliktów w edukacji</t>
  </si>
  <si>
    <t>Podstawy przedmiotowe i metodyczne wczesnej edukacji</t>
  </si>
  <si>
    <t>Wprowadzenie do logopedii</t>
  </si>
  <si>
    <t>4.1</t>
  </si>
  <si>
    <t>NIESTACJONARNE STUDIA I STOPNIA, profil OGÓLNOAKADEMICKI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</si>
</sst>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sz val="7"/>
      <name val="Arial CE"/>
      <charset val="238"/>
    </font>
    <font>
      <u/>
      <sz val="10"/>
      <color theme="10"/>
      <name val="Arial CE"/>
      <charset val="238"/>
    </font>
    <font>
      <u/>
      <sz val="10"/>
      <name val="Arial CE"/>
      <charset val="238"/>
    </font>
    <font>
      <b/>
      <sz val="8"/>
      <color rgb="FF00B05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6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/>
    <xf numFmtId="0" fontId="1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1" fillId="2" borderId="16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18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wrapText="1"/>
    </xf>
    <xf numFmtId="0" fontId="4" fillId="2" borderId="25" xfId="0" applyFont="1" applyFill="1" applyBorder="1"/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/>
    <xf numFmtId="0" fontId="4" fillId="2" borderId="2" xfId="0" applyFont="1" applyFill="1" applyBorder="1" applyAlignment="1"/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horizontal="left" vertical="center"/>
    </xf>
    <xf numFmtId="0" fontId="4" fillId="3" borderId="26" xfId="0" applyFont="1" applyFill="1" applyBorder="1"/>
    <xf numFmtId="0" fontId="4" fillId="3" borderId="26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4" xfId="0" applyFont="1" applyFill="1" applyBorder="1"/>
    <xf numFmtId="0" fontId="2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left" vertical="center" wrapText="1"/>
    </xf>
    <xf numFmtId="0" fontId="4" fillId="4" borderId="19" xfId="0" applyFont="1" applyFill="1" applyBorder="1"/>
    <xf numFmtId="0" fontId="4" fillId="4" borderId="1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Border="1" applyAlignment="1"/>
    <xf numFmtId="0" fontId="1" fillId="0" borderId="2" xfId="0" applyFont="1" applyBorder="1" applyAlignment="1"/>
    <xf numFmtId="0" fontId="1" fillId="5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/>
    <xf numFmtId="0" fontId="1" fillId="0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wrapText="1"/>
    </xf>
    <xf numFmtId="0" fontId="1" fillId="0" borderId="0" xfId="0" applyFont="1"/>
    <xf numFmtId="0" fontId="2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/>
    <xf numFmtId="0" fontId="10" fillId="2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/>
    <xf numFmtId="0" fontId="1" fillId="0" borderId="1" xfId="0" applyFont="1" applyFill="1" applyBorder="1"/>
    <xf numFmtId="0" fontId="1" fillId="0" borderId="4" xfId="0" applyFont="1" applyFill="1" applyBorder="1"/>
    <xf numFmtId="0" fontId="3" fillId="0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7" borderId="2" xfId="0" applyFont="1" applyFill="1" applyBorder="1" applyAlignment="1">
      <alignment wrapText="1"/>
    </xf>
    <xf numFmtId="0" fontId="3" fillId="7" borderId="6" xfId="0" applyFont="1" applyFill="1" applyBorder="1" applyAlignment="1">
      <alignment wrapText="1"/>
    </xf>
    <xf numFmtId="0" fontId="2" fillId="7" borderId="5" xfId="0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2" fillId="7" borderId="3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" fillId="0" borderId="0" xfId="0" applyFont="1"/>
    <xf numFmtId="0" fontId="1" fillId="0" borderId="4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3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textRotation="90"/>
    </xf>
    <xf numFmtId="0" fontId="5" fillId="3" borderId="9" xfId="0" applyFont="1" applyFill="1" applyBorder="1" applyAlignment="1">
      <alignment horizontal="center" vertical="center" textRotation="90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0" xfId="0" applyFont="1" applyFill="1" applyBorder="1" applyAlignment="1"/>
    <xf numFmtId="0" fontId="1" fillId="0" borderId="33" xfId="0" applyFont="1" applyFill="1" applyBorder="1" applyAlignment="1"/>
    <xf numFmtId="0" fontId="1" fillId="0" borderId="13" xfId="0" applyFont="1" applyFill="1" applyBorder="1" applyAlignment="1"/>
    <xf numFmtId="0" fontId="1" fillId="0" borderId="35" xfId="0" applyFont="1" applyFill="1" applyBorder="1" applyAlignment="1"/>
    <xf numFmtId="0" fontId="3" fillId="0" borderId="2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/>
    <xf numFmtId="0" fontId="1" fillId="0" borderId="10" xfId="0" applyFont="1" applyBorder="1" applyAlignment="1"/>
    <xf numFmtId="0" fontId="1" fillId="0" borderId="19" xfId="0" applyFont="1" applyBorder="1" applyAlignment="1"/>
    <xf numFmtId="0" fontId="1" fillId="0" borderId="20" xfId="0" applyFont="1" applyFill="1" applyBorder="1"/>
    <xf numFmtId="0" fontId="1" fillId="0" borderId="32" xfId="0" applyFont="1" applyFill="1" applyBorder="1"/>
    <xf numFmtId="0" fontId="3" fillId="0" borderId="1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/>
    <xf numFmtId="0" fontId="1" fillId="0" borderId="32" xfId="0" applyFont="1" applyBorder="1" applyAlignment="1"/>
    <xf numFmtId="0" fontId="1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3" xfId="0" applyFont="1" applyBorder="1" applyAlignment="1"/>
    <xf numFmtId="0" fontId="1" fillId="0" borderId="2" xfId="0" applyFont="1" applyBorder="1" applyAlignment="1"/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top" textRotation="90" wrapText="1"/>
    </xf>
    <xf numFmtId="0" fontId="4" fillId="3" borderId="19" xfId="0" applyFont="1" applyFill="1" applyBorder="1" applyAlignment="1">
      <alignment horizontal="center" vertical="top" textRotation="90" wrapText="1"/>
    </xf>
    <xf numFmtId="0" fontId="4" fillId="3" borderId="34" xfId="0" applyFont="1" applyFill="1" applyBorder="1" applyAlignment="1">
      <alignment horizontal="center" vertical="top" textRotation="90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7"/>
  <sheetViews>
    <sheetView tabSelected="1" zoomScaleNormal="100" zoomScaleSheetLayoutView="100" workbookViewId="0">
      <selection activeCell="I9" sqref="I9:K9"/>
    </sheetView>
  </sheetViews>
  <sheetFormatPr defaultColWidth="9.140625" defaultRowHeight="11.25"/>
  <cols>
    <col min="1" max="1" width="44.28515625" style="5" customWidth="1"/>
    <col min="2" max="2" width="4.7109375" style="186" customWidth="1"/>
    <col min="3" max="4" width="5.140625" style="186" customWidth="1"/>
    <col min="5" max="5" width="6.42578125" style="186" customWidth="1"/>
    <col min="6" max="6" width="4.28515625" style="186" customWidth="1"/>
    <col min="7" max="14" width="3.7109375" style="4" customWidth="1"/>
    <col min="15" max="26" width="4.28515625" style="61" customWidth="1"/>
    <col min="27" max="30" width="9.140625" style="72"/>
    <col min="31" max="16384" width="9.140625" style="186"/>
  </cols>
  <sheetData>
    <row r="1" spans="1:30" ht="12">
      <c r="A1" s="313" t="s">
        <v>168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</row>
    <row r="2" spans="1:30" ht="12" customHeight="1">
      <c r="A2" s="314" t="s">
        <v>175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30" ht="12" customHeight="1">
      <c r="A3" s="314" t="s">
        <v>146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</row>
    <row r="4" spans="1:30" ht="12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30" s="11" customFormat="1" ht="12">
      <c r="A5" s="313" t="s">
        <v>83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73"/>
      <c r="AB5" s="73"/>
      <c r="AC5" s="73"/>
      <c r="AD5" s="73"/>
    </row>
    <row r="6" spans="1:30" ht="3.95" customHeight="1">
      <c r="A6" s="311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</row>
    <row r="7" spans="1:30" s="4" customFormat="1" ht="18.600000000000001" customHeight="1">
      <c r="A7" s="312" t="s">
        <v>84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74"/>
      <c r="AB7" s="74"/>
      <c r="AC7" s="74"/>
      <c r="AD7" s="74"/>
    </row>
    <row r="8" spans="1:30" s="1" customFormat="1" ht="24" customHeight="1">
      <c r="A8" s="317" t="s">
        <v>101</v>
      </c>
      <c r="B8" s="320" t="s">
        <v>40</v>
      </c>
      <c r="C8" s="322" t="s">
        <v>0</v>
      </c>
      <c r="D8" s="323"/>
      <c r="E8" s="324" t="s">
        <v>18</v>
      </c>
      <c r="F8" s="339" t="s">
        <v>1</v>
      </c>
      <c r="G8" s="328" t="s">
        <v>2</v>
      </c>
      <c r="H8" s="315"/>
      <c r="I8" s="315"/>
      <c r="J8" s="315"/>
      <c r="K8" s="315"/>
      <c r="L8" s="315"/>
      <c r="M8" s="315"/>
      <c r="N8" s="331"/>
      <c r="O8" s="322" t="s">
        <v>162</v>
      </c>
      <c r="P8" s="329"/>
      <c r="Q8" s="329"/>
      <c r="R8" s="323"/>
      <c r="S8" s="322" t="s">
        <v>163</v>
      </c>
      <c r="T8" s="329"/>
      <c r="U8" s="329"/>
      <c r="V8" s="323"/>
      <c r="W8" s="322" t="s">
        <v>164</v>
      </c>
      <c r="X8" s="329"/>
      <c r="Y8" s="329"/>
      <c r="Z8" s="329"/>
      <c r="AA8" s="75"/>
      <c r="AB8" s="75"/>
      <c r="AC8" s="75"/>
      <c r="AD8" s="75"/>
    </row>
    <row r="9" spans="1:30" s="1" customFormat="1">
      <c r="A9" s="318"/>
      <c r="B9" s="320"/>
      <c r="C9" s="322" t="s">
        <v>11</v>
      </c>
      <c r="D9" s="323" t="s">
        <v>10</v>
      </c>
      <c r="E9" s="324"/>
      <c r="F9" s="339"/>
      <c r="G9" s="328" t="s">
        <v>3</v>
      </c>
      <c r="H9" s="315" t="s">
        <v>4</v>
      </c>
      <c r="I9" s="315" t="s">
        <v>5</v>
      </c>
      <c r="J9" s="315"/>
      <c r="K9" s="315"/>
      <c r="L9" s="315" t="s">
        <v>7</v>
      </c>
      <c r="M9" s="315" t="s">
        <v>8</v>
      </c>
      <c r="N9" s="331" t="s">
        <v>9</v>
      </c>
      <c r="O9" s="328" t="s">
        <v>12</v>
      </c>
      <c r="P9" s="315"/>
      <c r="Q9" s="315" t="s">
        <v>13</v>
      </c>
      <c r="R9" s="331"/>
      <c r="S9" s="328" t="s">
        <v>14</v>
      </c>
      <c r="T9" s="315"/>
      <c r="U9" s="315" t="s">
        <v>15</v>
      </c>
      <c r="V9" s="331"/>
      <c r="W9" s="328" t="s">
        <v>16</v>
      </c>
      <c r="X9" s="315"/>
      <c r="Y9" s="315" t="s">
        <v>17</v>
      </c>
      <c r="Z9" s="315"/>
      <c r="AA9" s="75"/>
      <c r="AB9" s="75"/>
      <c r="AC9" s="75"/>
      <c r="AD9" s="75"/>
    </row>
    <row r="10" spans="1:30" s="1" customFormat="1" ht="12" customHeight="1" thickBot="1">
      <c r="A10" s="319"/>
      <c r="B10" s="321"/>
      <c r="C10" s="326"/>
      <c r="D10" s="327"/>
      <c r="E10" s="325"/>
      <c r="F10" s="340"/>
      <c r="G10" s="330"/>
      <c r="H10" s="316"/>
      <c r="I10" s="189" t="s">
        <v>6</v>
      </c>
      <c r="J10" s="189" t="s">
        <v>3</v>
      </c>
      <c r="K10" s="189" t="s">
        <v>7</v>
      </c>
      <c r="L10" s="316"/>
      <c r="M10" s="316"/>
      <c r="N10" s="332"/>
      <c r="O10" s="191" t="s">
        <v>19</v>
      </c>
      <c r="P10" s="189" t="s">
        <v>5</v>
      </c>
      <c r="Q10" s="189" t="s">
        <v>19</v>
      </c>
      <c r="R10" s="193" t="s">
        <v>5</v>
      </c>
      <c r="S10" s="191" t="s">
        <v>19</v>
      </c>
      <c r="T10" s="189" t="s">
        <v>5</v>
      </c>
      <c r="U10" s="189" t="s">
        <v>19</v>
      </c>
      <c r="V10" s="193" t="s">
        <v>5</v>
      </c>
      <c r="W10" s="191" t="s">
        <v>19</v>
      </c>
      <c r="X10" s="189" t="s">
        <v>5</v>
      </c>
      <c r="Y10" s="189" t="s">
        <v>19</v>
      </c>
      <c r="Z10" s="189" t="s">
        <v>5</v>
      </c>
      <c r="AA10" s="75"/>
      <c r="AB10" s="75"/>
      <c r="AC10" s="75"/>
      <c r="AD10" s="75"/>
    </row>
    <row r="11" spans="1:30" ht="11.25" customHeight="1" thickTop="1">
      <c r="A11" s="130" t="s">
        <v>98</v>
      </c>
      <c r="B11" s="199"/>
      <c r="C11" s="151"/>
      <c r="D11" s="199"/>
      <c r="E11" s="232"/>
      <c r="F11" s="234"/>
      <c r="G11" s="232"/>
      <c r="H11" s="233"/>
      <c r="I11" s="233"/>
      <c r="J11" s="233"/>
      <c r="K11" s="233"/>
      <c r="L11" s="131"/>
      <c r="M11" s="233"/>
      <c r="N11" s="234"/>
      <c r="O11" s="232"/>
      <c r="P11" s="233"/>
      <c r="Q11" s="233"/>
      <c r="R11" s="234"/>
      <c r="S11" s="232"/>
      <c r="T11" s="233"/>
      <c r="U11" s="233"/>
      <c r="V11" s="234"/>
      <c r="W11" s="232"/>
      <c r="X11" s="104"/>
      <c r="Y11" s="104"/>
      <c r="Z11" s="104"/>
    </row>
    <row r="12" spans="1:30" s="11" customFormat="1" ht="11.25" customHeight="1">
      <c r="A12" s="65" t="s">
        <v>20</v>
      </c>
      <c r="B12" s="84" t="s">
        <v>132</v>
      </c>
      <c r="C12" s="66" t="s">
        <v>21</v>
      </c>
      <c r="D12" s="84"/>
      <c r="E12" s="66">
        <v>20</v>
      </c>
      <c r="F12" s="84">
        <v>4</v>
      </c>
      <c r="G12" s="66">
        <v>20</v>
      </c>
      <c r="H12" s="67"/>
      <c r="I12" s="67"/>
      <c r="J12" s="67"/>
      <c r="K12" s="67"/>
      <c r="L12" s="12"/>
      <c r="M12" s="67"/>
      <c r="N12" s="84"/>
      <c r="O12" s="66">
        <v>20</v>
      </c>
      <c r="P12" s="67"/>
      <c r="Q12" s="67"/>
      <c r="R12" s="84"/>
      <c r="S12" s="66"/>
      <c r="T12" s="67"/>
      <c r="U12" s="67"/>
      <c r="V12" s="84"/>
      <c r="W12" s="66"/>
      <c r="X12" s="85"/>
      <c r="Y12" s="85"/>
      <c r="Z12" s="85"/>
      <c r="AA12" s="73"/>
      <c r="AB12" s="73"/>
      <c r="AC12" s="73"/>
      <c r="AD12" s="73"/>
    </row>
    <row r="13" spans="1:30" s="11" customFormat="1" ht="14.45" customHeight="1">
      <c r="A13" s="280" t="s">
        <v>169</v>
      </c>
      <c r="B13" s="84" t="s">
        <v>132</v>
      </c>
      <c r="C13" s="66" t="s">
        <v>21</v>
      </c>
      <c r="D13" s="84"/>
      <c r="E13" s="66">
        <v>40</v>
      </c>
      <c r="F13" s="84">
        <v>8</v>
      </c>
      <c r="G13" s="66"/>
      <c r="H13" s="67">
        <v>40</v>
      </c>
      <c r="I13" s="67"/>
      <c r="J13" s="67"/>
      <c r="K13" s="67"/>
      <c r="L13" s="12"/>
      <c r="M13" s="12"/>
      <c r="N13" s="18"/>
      <c r="O13" s="66">
        <v>40</v>
      </c>
      <c r="P13" s="67"/>
      <c r="Q13" s="67"/>
      <c r="R13" s="84"/>
      <c r="S13" s="66"/>
      <c r="T13" s="67"/>
      <c r="U13" s="67"/>
      <c r="V13" s="84"/>
      <c r="W13" s="66"/>
      <c r="X13" s="85"/>
      <c r="Y13" s="85"/>
      <c r="Z13" s="85"/>
      <c r="AA13" s="73"/>
      <c r="AB13" s="73"/>
      <c r="AC13" s="73"/>
      <c r="AD13" s="73"/>
    </row>
    <row r="14" spans="1:30" s="11" customFormat="1">
      <c r="A14" s="267" t="s">
        <v>26</v>
      </c>
      <c r="B14" s="84" t="s">
        <v>132</v>
      </c>
      <c r="C14" s="66" t="s">
        <v>21</v>
      </c>
      <c r="D14" s="84"/>
      <c r="E14" s="66">
        <v>15</v>
      </c>
      <c r="F14" s="84">
        <v>3</v>
      </c>
      <c r="G14" s="66">
        <v>15</v>
      </c>
      <c r="H14" s="67"/>
      <c r="I14" s="67"/>
      <c r="J14" s="67"/>
      <c r="K14" s="67"/>
      <c r="L14" s="12"/>
      <c r="M14" s="12"/>
      <c r="N14" s="18"/>
      <c r="O14" s="66">
        <v>15</v>
      </c>
      <c r="P14" s="67"/>
      <c r="Q14" s="67"/>
      <c r="R14" s="84"/>
      <c r="S14" s="66"/>
      <c r="T14" s="67"/>
      <c r="U14" s="67"/>
      <c r="V14" s="84"/>
      <c r="W14" s="66"/>
      <c r="X14" s="85"/>
      <c r="Y14" s="85"/>
      <c r="Z14" s="85"/>
      <c r="AA14" s="73"/>
      <c r="AB14" s="73"/>
      <c r="AC14" s="73"/>
      <c r="AD14" s="73"/>
    </row>
    <row r="15" spans="1:30" s="11" customFormat="1">
      <c r="A15" s="65" t="s">
        <v>27</v>
      </c>
      <c r="B15" s="84" t="s">
        <v>132</v>
      </c>
      <c r="C15" s="268" t="s">
        <v>21</v>
      </c>
      <c r="D15" s="269"/>
      <c r="E15" s="66">
        <v>15</v>
      </c>
      <c r="F15" s="84">
        <v>4</v>
      </c>
      <c r="G15" s="66">
        <v>15</v>
      </c>
      <c r="H15" s="67"/>
      <c r="I15" s="67"/>
      <c r="J15" s="67"/>
      <c r="K15" s="67"/>
      <c r="L15" s="12"/>
      <c r="M15" s="12"/>
      <c r="N15" s="18"/>
      <c r="O15" s="67">
        <v>15</v>
      </c>
      <c r="P15" s="67"/>
      <c r="Q15" s="67"/>
      <c r="R15" s="84"/>
      <c r="S15" s="66"/>
      <c r="T15" s="67"/>
      <c r="U15" s="67"/>
      <c r="V15" s="84"/>
      <c r="W15" s="66"/>
      <c r="X15" s="85"/>
      <c r="Y15" s="85"/>
      <c r="Z15" s="85"/>
      <c r="AA15" s="73"/>
      <c r="AB15" s="73"/>
      <c r="AC15" s="73"/>
      <c r="AD15" s="73"/>
    </row>
    <row r="16" spans="1:30" ht="11.25" customHeight="1">
      <c r="A16" s="267" t="s">
        <v>28</v>
      </c>
      <c r="B16" s="84" t="s">
        <v>133</v>
      </c>
      <c r="C16" s="268"/>
      <c r="D16" s="269" t="s">
        <v>21</v>
      </c>
      <c r="E16" s="66">
        <v>30</v>
      </c>
      <c r="F16" s="84">
        <v>4</v>
      </c>
      <c r="G16" s="66">
        <v>30</v>
      </c>
      <c r="H16" s="67"/>
      <c r="I16" s="67"/>
      <c r="J16" s="67"/>
      <c r="K16" s="67"/>
      <c r="L16" s="12"/>
      <c r="M16" s="12"/>
      <c r="N16" s="18"/>
      <c r="O16" s="67"/>
      <c r="P16" s="67"/>
      <c r="Q16" s="67">
        <v>30</v>
      </c>
      <c r="R16" s="84"/>
      <c r="S16" s="66"/>
      <c r="T16" s="67"/>
      <c r="U16" s="67"/>
      <c r="V16" s="84"/>
      <c r="W16" s="66"/>
      <c r="X16" s="85"/>
      <c r="Y16" s="85"/>
      <c r="Z16" s="85"/>
    </row>
    <row r="17" spans="1:30" ht="11.25" customHeight="1">
      <c r="A17" s="267" t="s">
        <v>170</v>
      </c>
      <c r="B17" s="84" t="s">
        <v>132</v>
      </c>
      <c r="C17" s="268" t="s">
        <v>154</v>
      </c>
      <c r="D17" s="269"/>
      <c r="E17" s="66">
        <v>25</v>
      </c>
      <c r="F17" s="84">
        <v>4</v>
      </c>
      <c r="G17" s="66">
        <v>25</v>
      </c>
      <c r="H17" s="67"/>
      <c r="I17" s="67"/>
      <c r="J17" s="67"/>
      <c r="K17" s="67"/>
      <c r="L17" s="12"/>
      <c r="M17" s="12"/>
      <c r="N17" s="18"/>
      <c r="O17" s="67">
        <v>25</v>
      </c>
      <c r="P17" s="67"/>
      <c r="Q17" s="67"/>
      <c r="R17" s="84"/>
      <c r="S17" s="66"/>
      <c r="T17" s="67"/>
      <c r="U17" s="67"/>
      <c r="V17" s="84"/>
      <c r="W17" s="66"/>
      <c r="X17" s="85"/>
      <c r="Y17" s="85"/>
      <c r="Z17" s="85"/>
    </row>
    <row r="18" spans="1:30" ht="12" thickBot="1">
      <c r="A18" s="270" t="s">
        <v>25</v>
      </c>
      <c r="B18" s="84" t="s">
        <v>132</v>
      </c>
      <c r="C18" s="35" t="s">
        <v>154</v>
      </c>
      <c r="D18" s="87"/>
      <c r="E18" s="35">
        <v>10</v>
      </c>
      <c r="F18" s="87">
        <v>1</v>
      </c>
      <c r="G18" s="35">
        <v>10</v>
      </c>
      <c r="H18" s="86"/>
      <c r="I18" s="86"/>
      <c r="J18" s="86"/>
      <c r="K18" s="86"/>
      <c r="L18" s="34"/>
      <c r="M18" s="86"/>
      <c r="N18" s="87"/>
      <c r="O18" s="86"/>
      <c r="P18" s="86"/>
      <c r="Q18" s="287">
        <v>10</v>
      </c>
      <c r="R18" s="87"/>
      <c r="S18" s="35"/>
      <c r="T18" s="86"/>
      <c r="U18" s="86"/>
      <c r="V18" s="87"/>
      <c r="W18" s="35"/>
      <c r="X18" s="271"/>
      <c r="Y18" s="271"/>
      <c r="Z18" s="271"/>
    </row>
    <row r="19" spans="1:30" s="13" customFormat="1" ht="12.75" thickTop="1" thickBot="1">
      <c r="A19" s="272"/>
      <c r="B19" s="273"/>
      <c r="C19" s="274"/>
      <c r="D19" s="275"/>
      <c r="E19" s="274">
        <f>SUM(E12:E18)</f>
        <v>155</v>
      </c>
      <c r="F19" s="275">
        <f>SUM(F12:F18)</f>
        <v>28</v>
      </c>
      <c r="G19" s="274">
        <f>SUM(G12:G18)</f>
        <v>115</v>
      </c>
      <c r="H19" s="274">
        <f>SUM(H12:H18)</f>
        <v>40</v>
      </c>
      <c r="I19" s="274"/>
      <c r="J19" s="274"/>
      <c r="K19" s="274"/>
      <c r="L19" s="274"/>
      <c r="M19" s="274"/>
      <c r="N19" s="275"/>
      <c r="O19" s="274">
        <f>SUM(O12:O18)</f>
        <v>115</v>
      </c>
      <c r="P19" s="274"/>
      <c r="Q19" s="274">
        <f>SUM(Q12:Q18)</f>
        <v>40</v>
      </c>
      <c r="R19" s="275"/>
      <c r="S19" s="274"/>
      <c r="T19" s="276"/>
      <c r="U19" s="276"/>
      <c r="V19" s="275"/>
      <c r="W19" s="274"/>
      <c r="X19" s="277"/>
      <c r="Y19" s="277"/>
      <c r="Z19" s="277"/>
      <c r="AA19" s="76"/>
      <c r="AB19" s="76"/>
      <c r="AC19" s="76"/>
      <c r="AD19" s="76"/>
    </row>
    <row r="20" spans="1:30" ht="11.25" customHeight="1" thickTop="1">
      <c r="A20" s="278" t="s">
        <v>99</v>
      </c>
      <c r="B20" s="94" t="s">
        <v>85</v>
      </c>
      <c r="C20" s="60"/>
      <c r="D20" s="256"/>
      <c r="E20" s="60"/>
      <c r="F20" s="256"/>
      <c r="G20" s="60"/>
      <c r="H20" s="255"/>
      <c r="I20" s="255"/>
      <c r="J20" s="255"/>
      <c r="K20" s="255"/>
      <c r="L20" s="252"/>
      <c r="M20" s="255"/>
      <c r="N20" s="256"/>
      <c r="O20" s="60"/>
      <c r="P20" s="255"/>
      <c r="Q20" s="255"/>
      <c r="R20" s="256"/>
      <c r="S20" s="60"/>
      <c r="T20" s="255"/>
      <c r="U20" s="255"/>
      <c r="V20" s="256"/>
      <c r="W20" s="60"/>
      <c r="X20" s="88"/>
      <c r="Y20" s="88"/>
      <c r="Z20" s="88"/>
    </row>
    <row r="21" spans="1:30" s="61" customFormat="1">
      <c r="A21" s="65" t="s">
        <v>22</v>
      </c>
      <c r="B21" s="84"/>
      <c r="C21" s="66"/>
      <c r="D21" s="84" t="s">
        <v>154</v>
      </c>
      <c r="E21" s="66">
        <v>30</v>
      </c>
      <c r="F21" s="84">
        <v>3</v>
      </c>
      <c r="G21" s="66">
        <v>30</v>
      </c>
      <c r="H21" s="67"/>
      <c r="I21" s="67"/>
      <c r="J21" s="67"/>
      <c r="K21" s="67"/>
      <c r="L21" s="12"/>
      <c r="M21" s="67"/>
      <c r="N21" s="84"/>
      <c r="O21" s="66"/>
      <c r="P21" s="67"/>
      <c r="Q21" s="66">
        <v>30</v>
      </c>
      <c r="R21" s="84"/>
      <c r="S21" s="66"/>
      <c r="T21" s="67"/>
      <c r="U21" s="67"/>
      <c r="V21" s="84"/>
      <c r="W21" s="66"/>
      <c r="X21" s="85"/>
      <c r="Y21" s="85"/>
      <c r="Z21" s="85"/>
      <c r="AA21" s="72"/>
      <c r="AB21" s="72"/>
      <c r="AC21" s="72"/>
      <c r="AD21" s="72"/>
    </row>
    <row r="22" spans="1:30" s="61" customFormat="1">
      <c r="A22" s="65" t="s">
        <v>131</v>
      </c>
      <c r="B22" s="84"/>
      <c r="C22" s="66"/>
      <c r="D22" s="84" t="s">
        <v>154</v>
      </c>
      <c r="E22" s="66">
        <v>10</v>
      </c>
      <c r="F22" s="84">
        <v>2</v>
      </c>
      <c r="G22" s="66"/>
      <c r="H22" s="67">
        <v>10</v>
      </c>
      <c r="I22" s="67"/>
      <c r="J22" s="67"/>
      <c r="K22" s="67"/>
      <c r="L22" s="12"/>
      <c r="M22" s="67"/>
      <c r="N22" s="84"/>
      <c r="O22" s="66"/>
      <c r="P22" s="255"/>
      <c r="Q22" s="66">
        <v>10</v>
      </c>
      <c r="R22" s="256"/>
      <c r="S22" s="60"/>
      <c r="T22" s="255"/>
      <c r="U22" s="255"/>
      <c r="V22" s="256"/>
      <c r="W22" s="60"/>
      <c r="X22" s="88"/>
      <c r="Y22" s="88"/>
      <c r="Z22" s="88"/>
      <c r="AA22" s="72"/>
      <c r="AB22" s="72"/>
      <c r="AC22" s="72"/>
      <c r="AD22" s="72"/>
    </row>
    <row r="23" spans="1:30" s="61" customFormat="1">
      <c r="A23" s="65" t="s">
        <v>24</v>
      </c>
      <c r="B23" s="84"/>
      <c r="C23" s="66" t="s">
        <v>154</v>
      </c>
      <c r="D23" s="84"/>
      <c r="E23" s="66">
        <v>20</v>
      </c>
      <c r="F23" s="84">
        <v>3</v>
      </c>
      <c r="G23" s="66">
        <v>20</v>
      </c>
      <c r="H23" s="67"/>
      <c r="I23" s="67"/>
      <c r="J23" s="67"/>
      <c r="K23" s="67"/>
      <c r="L23" s="12"/>
      <c r="M23" s="67"/>
      <c r="N23" s="84"/>
      <c r="O23" s="66">
        <v>20</v>
      </c>
      <c r="P23" s="255"/>
      <c r="Q23" s="66"/>
      <c r="R23" s="256"/>
      <c r="S23" s="60"/>
      <c r="T23" s="255"/>
      <c r="U23" s="255"/>
      <c r="V23" s="256"/>
      <c r="W23" s="60"/>
      <c r="X23" s="88"/>
      <c r="Y23" s="88"/>
      <c r="Z23" s="88"/>
      <c r="AA23" s="72"/>
      <c r="AB23" s="72"/>
      <c r="AC23" s="72"/>
      <c r="AD23" s="72"/>
    </row>
    <row r="24" spans="1:30" s="61" customFormat="1" ht="12" thickBot="1">
      <c r="A24" s="260" t="s">
        <v>29</v>
      </c>
      <c r="B24" s="259"/>
      <c r="C24" s="81"/>
      <c r="D24" s="259" t="s">
        <v>154</v>
      </c>
      <c r="E24" s="81">
        <v>15</v>
      </c>
      <c r="F24" s="259">
        <v>2</v>
      </c>
      <c r="G24" s="81">
        <v>15</v>
      </c>
      <c r="H24" s="258"/>
      <c r="I24" s="258"/>
      <c r="J24" s="258"/>
      <c r="K24" s="258"/>
      <c r="L24" s="251"/>
      <c r="M24" s="251"/>
      <c r="N24" s="250"/>
      <c r="O24" s="81"/>
      <c r="P24" s="258"/>
      <c r="Q24" s="258">
        <v>15</v>
      </c>
      <c r="R24" s="259"/>
      <c r="S24" s="264"/>
      <c r="T24" s="249"/>
      <c r="U24" s="249"/>
      <c r="V24" s="265"/>
      <c r="W24" s="264"/>
      <c r="X24" s="266"/>
      <c r="Y24" s="266"/>
      <c r="Z24" s="266"/>
      <c r="AA24" s="72"/>
      <c r="AB24" s="72"/>
      <c r="AC24" s="72"/>
      <c r="AD24" s="72"/>
    </row>
    <row r="25" spans="1:30" s="69" customFormat="1" ht="12.75" thickTop="1" thickBot="1">
      <c r="A25" s="272"/>
      <c r="B25" s="273"/>
      <c r="C25" s="274"/>
      <c r="D25" s="275"/>
      <c r="E25" s="274">
        <f>SUM(E21:E24)</f>
        <v>75</v>
      </c>
      <c r="F25" s="275">
        <f>SUM(F21:F24)</f>
        <v>10</v>
      </c>
      <c r="G25" s="274">
        <f>SUM(G21:G24)</f>
        <v>65</v>
      </c>
      <c r="H25" s="274">
        <f>SUM(H21:H24)</f>
        <v>10</v>
      </c>
      <c r="I25" s="274"/>
      <c r="J25" s="274"/>
      <c r="K25" s="274"/>
      <c r="L25" s="274"/>
      <c r="M25" s="274"/>
      <c r="N25" s="275"/>
      <c r="O25" s="274">
        <f>SUM(O21:O24)</f>
        <v>20</v>
      </c>
      <c r="P25" s="274"/>
      <c r="Q25" s="274">
        <f>SUM(Q21:Q24)</f>
        <v>55</v>
      </c>
      <c r="R25" s="275"/>
      <c r="S25" s="274"/>
      <c r="T25" s="276"/>
      <c r="U25" s="276"/>
      <c r="V25" s="275"/>
      <c r="W25" s="274"/>
      <c r="X25" s="277"/>
      <c r="Y25" s="277"/>
      <c r="Z25" s="277"/>
      <c r="AA25" s="76"/>
      <c r="AB25" s="76"/>
      <c r="AC25" s="76"/>
      <c r="AD25" s="76"/>
    </row>
    <row r="26" spans="1:30" ht="11.25" customHeight="1" thickTop="1">
      <c r="A26" s="257" t="s">
        <v>97</v>
      </c>
      <c r="B26" s="94"/>
      <c r="C26" s="60"/>
      <c r="D26" s="256"/>
      <c r="E26" s="60"/>
      <c r="F26" s="256"/>
      <c r="G26" s="60"/>
      <c r="H26" s="255"/>
      <c r="I26" s="255"/>
      <c r="J26" s="255"/>
      <c r="K26" s="255"/>
      <c r="L26" s="252"/>
      <c r="M26" s="252"/>
      <c r="N26" s="253"/>
      <c r="O26" s="60"/>
      <c r="P26" s="255"/>
      <c r="Q26" s="255"/>
      <c r="R26" s="256"/>
      <c r="S26" s="60"/>
      <c r="T26" s="255"/>
      <c r="U26" s="255"/>
      <c r="V26" s="256"/>
      <c r="W26" s="60"/>
      <c r="X26" s="255"/>
      <c r="Y26" s="255"/>
      <c r="Z26" s="255"/>
    </row>
    <row r="27" spans="1:30" ht="11.25" customHeight="1">
      <c r="A27" s="65" t="s">
        <v>30</v>
      </c>
      <c r="B27" s="279" t="s">
        <v>134</v>
      </c>
      <c r="C27" s="66"/>
      <c r="D27" s="84" t="s">
        <v>154</v>
      </c>
      <c r="E27" s="66">
        <v>20</v>
      </c>
      <c r="F27" s="84">
        <v>3</v>
      </c>
      <c r="G27" s="66">
        <v>10</v>
      </c>
      <c r="H27" s="12"/>
      <c r="I27" s="67">
        <v>10</v>
      </c>
      <c r="J27" s="67"/>
      <c r="K27" s="67"/>
      <c r="L27" s="12"/>
      <c r="M27" s="12"/>
      <c r="N27" s="18"/>
      <c r="O27" s="66"/>
      <c r="P27" s="67"/>
      <c r="Q27" s="66">
        <v>10</v>
      </c>
      <c r="R27" s="84">
        <v>10</v>
      </c>
      <c r="S27" s="66"/>
      <c r="T27" s="67"/>
      <c r="U27" s="67"/>
      <c r="V27" s="84"/>
      <c r="W27" s="66"/>
      <c r="X27" s="67"/>
      <c r="Y27" s="67"/>
      <c r="Z27" s="67"/>
    </row>
    <row r="28" spans="1:30" s="5" customFormat="1" ht="15" customHeight="1">
      <c r="A28" s="65" t="s">
        <v>171</v>
      </c>
      <c r="B28" s="84" t="s">
        <v>132</v>
      </c>
      <c r="C28" s="66"/>
      <c r="D28" s="84" t="s">
        <v>154</v>
      </c>
      <c r="E28" s="66">
        <v>25</v>
      </c>
      <c r="F28" s="84">
        <v>3</v>
      </c>
      <c r="G28" s="66">
        <v>10</v>
      </c>
      <c r="H28" s="12"/>
      <c r="I28" s="67">
        <v>15</v>
      </c>
      <c r="J28" s="67"/>
      <c r="K28" s="67"/>
      <c r="L28" s="12"/>
      <c r="M28" s="12"/>
      <c r="N28" s="18"/>
      <c r="O28" s="66"/>
      <c r="P28" s="67"/>
      <c r="Q28" s="66">
        <v>10</v>
      </c>
      <c r="R28" s="84">
        <v>15</v>
      </c>
      <c r="S28" s="66"/>
      <c r="T28" s="67"/>
      <c r="U28" s="67"/>
      <c r="V28" s="84"/>
      <c r="W28" s="66"/>
      <c r="X28" s="67"/>
      <c r="Y28" s="67"/>
      <c r="Z28" s="67"/>
      <c r="AA28" s="77"/>
      <c r="AB28" s="77"/>
      <c r="AC28" s="77"/>
      <c r="AD28" s="77"/>
    </row>
    <row r="29" spans="1:30" ht="12" customHeight="1" thickBot="1">
      <c r="A29" s="237" t="s">
        <v>31</v>
      </c>
      <c r="B29" s="10" t="s">
        <v>132</v>
      </c>
      <c r="C29" s="57"/>
      <c r="D29" s="56" t="s">
        <v>154</v>
      </c>
      <c r="E29" s="57">
        <v>10</v>
      </c>
      <c r="F29" s="56">
        <v>1</v>
      </c>
      <c r="G29" s="57">
        <v>5</v>
      </c>
      <c r="H29" s="51"/>
      <c r="I29" s="58">
        <v>5</v>
      </c>
      <c r="J29" s="58"/>
      <c r="K29" s="58"/>
      <c r="L29" s="51"/>
      <c r="M29" s="51"/>
      <c r="N29" s="59"/>
      <c r="O29" s="81"/>
      <c r="P29" s="195"/>
      <c r="Q29" s="81">
        <v>5</v>
      </c>
      <c r="R29" s="198">
        <v>5</v>
      </c>
      <c r="S29" s="81"/>
      <c r="T29" s="195"/>
      <c r="U29" s="195"/>
      <c r="V29" s="198"/>
      <c r="W29" s="81"/>
      <c r="X29" s="195"/>
      <c r="Y29" s="195"/>
      <c r="Z29" s="195"/>
    </row>
    <row r="30" spans="1:30" s="13" customFormat="1" ht="12.75" thickTop="1" thickBot="1">
      <c r="A30" s="116"/>
      <c r="B30" s="115"/>
      <c r="C30" s="105"/>
      <c r="D30" s="106"/>
      <c r="E30" s="105">
        <f>SUM(E27:E29)</f>
        <v>55</v>
      </c>
      <c r="F30" s="106">
        <f>SUM(F27:F29)</f>
        <v>7</v>
      </c>
      <c r="G30" s="105">
        <f>SUM(G27:G29)</f>
        <v>25</v>
      </c>
      <c r="H30" s="105"/>
      <c r="I30" s="105">
        <f>SUM(I27:I29)</f>
        <v>30</v>
      </c>
      <c r="J30" s="105"/>
      <c r="K30" s="105"/>
      <c r="L30" s="105"/>
      <c r="M30" s="105"/>
      <c r="N30" s="106"/>
      <c r="O30" s="105"/>
      <c r="P30" s="105"/>
      <c r="Q30" s="105">
        <f>SUM(Q27:Q29)</f>
        <v>25</v>
      </c>
      <c r="R30" s="106">
        <f>SUM(R27:R29)</f>
        <v>30</v>
      </c>
      <c r="S30" s="105"/>
      <c r="T30" s="105"/>
      <c r="U30" s="105"/>
      <c r="V30" s="106"/>
      <c r="W30" s="105"/>
      <c r="X30" s="107"/>
      <c r="Y30" s="107"/>
      <c r="Z30" s="107"/>
      <c r="AA30" s="76"/>
      <c r="AB30" s="76"/>
      <c r="AC30" s="76"/>
      <c r="AD30" s="76"/>
    </row>
    <row r="31" spans="1:30" s="11" customFormat="1" ht="11.25" customHeight="1" thickTop="1">
      <c r="A31" s="130" t="s">
        <v>34</v>
      </c>
      <c r="B31" s="199"/>
      <c r="C31" s="232"/>
      <c r="D31" s="234"/>
      <c r="E31" s="232"/>
      <c r="F31" s="234"/>
      <c r="G31" s="232"/>
      <c r="H31" s="134"/>
      <c r="I31" s="233"/>
      <c r="J31" s="233"/>
      <c r="K31" s="233"/>
      <c r="L31" s="132"/>
      <c r="M31" s="132"/>
      <c r="N31" s="133"/>
      <c r="O31" s="232"/>
      <c r="P31" s="233"/>
      <c r="Q31" s="233"/>
      <c r="R31" s="234"/>
      <c r="S31" s="232"/>
      <c r="T31" s="233"/>
      <c r="U31" s="233"/>
      <c r="V31" s="234"/>
      <c r="W31" s="232"/>
      <c r="X31" s="233"/>
      <c r="Y31" s="233"/>
      <c r="Z31" s="233"/>
      <c r="AA31" s="73"/>
      <c r="AB31" s="73"/>
      <c r="AC31" s="73"/>
      <c r="AD31" s="73"/>
    </row>
    <row r="32" spans="1:30" s="11" customFormat="1" ht="11.25" customHeight="1">
      <c r="A32" s="24" t="s">
        <v>35</v>
      </c>
      <c r="B32" s="10"/>
      <c r="C32" s="9"/>
      <c r="D32" s="10" t="s">
        <v>154</v>
      </c>
      <c r="E32" s="9">
        <v>15</v>
      </c>
      <c r="F32" s="10">
        <v>3</v>
      </c>
      <c r="G32" s="9">
        <v>5</v>
      </c>
      <c r="H32" s="2"/>
      <c r="I32" s="8">
        <v>10</v>
      </c>
      <c r="J32" s="8"/>
      <c r="K32" s="8"/>
      <c r="L32" s="8"/>
      <c r="M32" s="6"/>
      <c r="N32" s="10"/>
      <c r="O32" s="66"/>
      <c r="P32" s="67"/>
      <c r="Q32" s="67"/>
      <c r="R32" s="84"/>
      <c r="S32" s="66"/>
      <c r="T32" s="67"/>
      <c r="U32" s="67">
        <v>5</v>
      </c>
      <c r="V32" s="84">
        <v>10</v>
      </c>
      <c r="W32" s="66"/>
      <c r="X32" s="67"/>
      <c r="Y32" s="67"/>
      <c r="Z32" s="67"/>
      <c r="AA32" s="73"/>
      <c r="AB32" s="73"/>
      <c r="AC32" s="73"/>
      <c r="AD32" s="73"/>
    </row>
    <row r="33" spans="1:30" s="11" customFormat="1" ht="11.25" customHeight="1">
      <c r="A33" s="237" t="s">
        <v>36</v>
      </c>
      <c r="B33" s="56"/>
      <c r="C33" s="57"/>
      <c r="D33" s="56" t="s">
        <v>154</v>
      </c>
      <c r="E33" s="57">
        <v>15</v>
      </c>
      <c r="F33" s="56">
        <v>3</v>
      </c>
      <c r="G33" s="57">
        <v>5</v>
      </c>
      <c r="H33" s="222"/>
      <c r="I33" s="58">
        <v>10</v>
      </c>
      <c r="J33" s="58"/>
      <c r="K33" s="58"/>
      <c r="L33" s="58"/>
      <c r="M33" s="58"/>
      <c r="N33" s="56"/>
      <c r="O33" s="81"/>
      <c r="P33" s="195"/>
      <c r="Q33" s="195"/>
      <c r="R33" s="198"/>
      <c r="S33" s="81"/>
      <c r="T33" s="195"/>
      <c r="U33" s="195">
        <v>5</v>
      </c>
      <c r="V33" s="198">
        <v>10</v>
      </c>
      <c r="W33" s="81"/>
      <c r="X33" s="195"/>
      <c r="Y33" s="195"/>
      <c r="Z33" s="195"/>
      <c r="AA33" s="73"/>
      <c r="AB33" s="73"/>
      <c r="AC33" s="73"/>
      <c r="AD33" s="73"/>
    </row>
    <row r="34" spans="1:30" s="11" customFormat="1" ht="11.25" customHeight="1">
      <c r="A34" s="24" t="s">
        <v>32</v>
      </c>
      <c r="B34" s="10" t="s">
        <v>132</v>
      </c>
      <c r="C34" s="9"/>
      <c r="D34" s="10" t="s">
        <v>154</v>
      </c>
      <c r="E34" s="9">
        <v>10</v>
      </c>
      <c r="F34" s="10">
        <v>3</v>
      </c>
      <c r="G34" s="9">
        <v>5</v>
      </c>
      <c r="H34" s="7"/>
      <c r="I34" s="8">
        <v>5</v>
      </c>
      <c r="J34" s="8"/>
      <c r="K34" s="8"/>
      <c r="L34" s="7"/>
      <c r="M34" s="7"/>
      <c r="N34" s="26"/>
      <c r="O34" s="66"/>
      <c r="P34" s="67"/>
      <c r="Q34" s="67"/>
      <c r="R34" s="84"/>
      <c r="S34" s="66"/>
      <c r="T34" s="67"/>
      <c r="U34" s="67"/>
      <c r="V34" s="84"/>
      <c r="W34" s="66"/>
      <c r="X34" s="67"/>
      <c r="Y34" s="67">
        <v>5</v>
      </c>
      <c r="Z34" s="67">
        <v>5</v>
      </c>
      <c r="AA34" s="73"/>
      <c r="AB34" s="73"/>
      <c r="AC34" s="73"/>
      <c r="AD34" s="73"/>
    </row>
    <row r="35" spans="1:30" s="11" customFormat="1">
      <c r="A35" s="333" t="s">
        <v>37</v>
      </c>
      <c r="B35" s="335" t="s">
        <v>86</v>
      </c>
      <c r="C35" s="337" t="s">
        <v>23</v>
      </c>
      <c r="D35" s="335" t="s">
        <v>23</v>
      </c>
      <c r="E35" s="337">
        <v>60</v>
      </c>
      <c r="F35" s="194">
        <v>5</v>
      </c>
      <c r="G35" s="346"/>
      <c r="H35" s="348"/>
      <c r="I35" s="341"/>
      <c r="J35" s="341"/>
      <c r="K35" s="341"/>
      <c r="L35" s="341"/>
      <c r="M35" s="341">
        <v>60</v>
      </c>
      <c r="N35" s="357"/>
      <c r="O35" s="350"/>
      <c r="P35" s="341"/>
      <c r="Q35" s="341"/>
      <c r="R35" s="357"/>
      <c r="S35" s="350"/>
      <c r="T35" s="341"/>
      <c r="U35" s="341"/>
      <c r="V35" s="357"/>
      <c r="W35" s="350"/>
      <c r="X35" s="341">
        <v>30</v>
      </c>
      <c r="Y35" s="344"/>
      <c r="Z35" s="344">
        <v>30</v>
      </c>
      <c r="AA35" s="73"/>
      <c r="AB35" s="73"/>
      <c r="AC35" s="73"/>
      <c r="AD35" s="73"/>
    </row>
    <row r="36" spans="1:30" s="11" customFormat="1" ht="11.25" customHeight="1" thickBot="1">
      <c r="A36" s="334"/>
      <c r="B36" s="336"/>
      <c r="C36" s="338"/>
      <c r="D36" s="336"/>
      <c r="E36" s="338"/>
      <c r="F36" s="152">
        <v>7</v>
      </c>
      <c r="G36" s="347"/>
      <c r="H36" s="349"/>
      <c r="I36" s="343"/>
      <c r="J36" s="343"/>
      <c r="K36" s="343"/>
      <c r="L36" s="343"/>
      <c r="M36" s="343"/>
      <c r="N36" s="358"/>
      <c r="O36" s="351"/>
      <c r="P36" s="343"/>
      <c r="Q36" s="343"/>
      <c r="R36" s="358"/>
      <c r="S36" s="351"/>
      <c r="T36" s="343"/>
      <c r="U36" s="343"/>
      <c r="V36" s="358"/>
      <c r="W36" s="351"/>
      <c r="X36" s="343"/>
      <c r="Y36" s="345"/>
      <c r="Z36" s="345"/>
      <c r="AA36" s="73"/>
      <c r="AB36" s="73"/>
      <c r="AC36" s="73"/>
      <c r="AD36" s="73"/>
    </row>
    <row r="37" spans="1:30" s="13" customFormat="1" ht="12.75" thickTop="1" thickBot="1">
      <c r="A37" s="117"/>
      <c r="B37" s="118"/>
      <c r="C37" s="109"/>
      <c r="D37" s="110"/>
      <c r="E37" s="109">
        <f>SUM(E32:E36)</f>
        <v>100</v>
      </c>
      <c r="F37" s="110">
        <f>SUM(F32:F36)</f>
        <v>21</v>
      </c>
      <c r="G37" s="109">
        <f>SUM(G32:G36)</f>
        <v>15</v>
      </c>
      <c r="H37" s="111"/>
      <c r="I37" s="111">
        <f>SUM(I32:I36)</f>
        <v>25</v>
      </c>
      <c r="J37" s="111"/>
      <c r="K37" s="111"/>
      <c r="L37" s="111"/>
      <c r="M37" s="111">
        <f>SUM(M32:M36)</f>
        <v>60</v>
      </c>
      <c r="N37" s="110"/>
      <c r="O37" s="109"/>
      <c r="P37" s="111"/>
      <c r="Q37" s="111"/>
      <c r="R37" s="110"/>
      <c r="S37" s="109"/>
      <c r="T37" s="111"/>
      <c r="U37" s="111">
        <f>SUM(U32:U36)</f>
        <v>10</v>
      </c>
      <c r="V37" s="110">
        <f>SUM(V32:V36)</f>
        <v>20</v>
      </c>
      <c r="W37" s="109"/>
      <c r="X37" s="111">
        <f>SUM(X32:X36)</f>
        <v>30</v>
      </c>
      <c r="Y37" s="111">
        <f>SUM(Y32:Y36)</f>
        <v>5</v>
      </c>
      <c r="Z37" s="111">
        <f>SUM(Z32:Z36)</f>
        <v>35</v>
      </c>
      <c r="AA37" s="76"/>
      <c r="AB37" s="76"/>
      <c r="AC37" s="76"/>
      <c r="AD37" s="76"/>
    </row>
    <row r="38" spans="1:30" ht="12" customHeight="1" thickTop="1">
      <c r="A38" s="130" t="s">
        <v>41</v>
      </c>
      <c r="B38" s="199"/>
      <c r="C38" s="232"/>
      <c r="D38" s="135"/>
      <c r="E38" s="232"/>
      <c r="F38" s="234"/>
      <c r="G38" s="232"/>
      <c r="H38" s="136"/>
      <c r="I38" s="233"/>
      <c r="J38" s="233"/>
      <c r="K38" s="233"/>
      <c r="L38" s="233"/>
      <c r="M38" s="233"/>
      <c r="N38" s="234"/>
      <c r="O38" s="232"/>
      <c r="P38" s="233"/>
      <c r="Q38" s="233"/>
      <c r="R38" s="234"/>
      <c r="S38" s="232"/>
      <c r="T38" s="233"/>
      <c r="U38" s="233"/>
      <c r="V38" s="234"/>
      <c r="W38" s="232"/>
      <c r="X38" s="233"/>
      <c r="Y38" s="132"/>
      <c r="Z38" s="132"/>
    </row>
    <row r="39" spans="1:30" s="61" customFormat="1" ht="33" customHeight="1">
      <c r="A39" s="65" t="s">
        <v>71</v>
      </c>
      <c r="B39" s="153" t="s">
        <v>135</v>
      </c>
      <c r="C39" s="154" t="s">
        <v>21</v>
      </c>
      <c r="D39" s="153"/>
      <c r="E39" s="154">
        <v>20</v>
      </c>
      <c r="F39" s="153">
        <v>4</v>
      </c>
      <c r="G39" s="66">
        <v>20</v>
      </c>
      <c r="H39" s="68"/>
      <c r="I39" s="67"/>
      <c r="J39" s="67"/>
      <c r="K39" s="67"/>
      <c r="L39" s="67"/>
      <c r="M39" s="67"/>
      <c r="N39" s="102"/>
      <c r="O39" s="89"/>
      <c r="P39" s="67"/>
      <c r="Q39" s="67"/>
      <c r="R39" s="91"/>
      <c r="S39" s="67">
        <v>20</v>
      </c>
      <c r="T39" s="90"/>
      <c r="U39" s="92"/>
      <c r="V39" s="91"/>
      <c r="W39" s="92"/>
      <c r="X39" s="90"/>
      <c r="Y39" s="12"/>
      <c r="Z39" s="12"/>
      <c r="AA39" s="72"/>
      <c r="AB39" s="72"/>
      <c r="AC39" s="72"/>
      <c r="AD39" s="72"/>
    </row>
    <row r="40" spans="1:30">
      <c r="A40" s="238" t="s">
        <v>43</v>
      </c>
      <c r="B40" s="165" t="s">
        <v>134</v>
      </c>
      <c r="C40" s="63"/>
      <c r="D40" s="62" t="s">
        <v>21</v>
      </c>
      <c r="E40" s="63">
        <v>15</v>
      </c>
      <c r="F40" s="62">
        <v>3</v>
      </c>
      <c r="G40" s="63">
        <v>15</v>
      </c>
      <c r="H40" s="223"/>
      <c r="I40" s="64"/>
      <c r="J40" s="64"/>
      <c r="K40" s="64"/>
      <c r="L40" s="64"/>
      <c r="M40" s="64"/>
      <c r="N40" s="62"/>
      <c r="O40" s="93"/>
      <c r="P40" s="82"/>
      <c r="Q40" s="82">
        <v>15</v>
      </c>
      <c r="R40" s="94"/>
      <c r="S40" s="82"/>
      <c r="T40" s="82"/>
      <c r="U40" s="95"/>
      <c r="V40" s="201"/>
      <c r="W40" s="95"/>
      <c r="X40" s="196"/>
      <c r="Y40" s="200"/>
      <c r="Z40" s="200"/>
    </row>
    <row r="41" spans="1:30">
      <c r="A41" s="24" t="s">
        <v>87</v>
      </c>
      <c r="B41" s="165" t="s">
        <v>134</v>
      </c>
      <c r="C41" s="9" t="s">
        <v>154</v>
      </c>
      <c r="D41" s="10"/>
      <c r="E41" s="9">
        <v>10</v>
      </c>
      <c r="F41" s="10">
        <v>2</v>
      </c>
      <c r="G41" s="9"/>
      <c r="H41" s="2"/>
      <c r="I41" s="8">
        <v>10</v>
      </c>
      <c r="J41" s="8"/>
      <c r="K41" s="8"/>
      <c r="L41" s="8"/>
      <c r="M41" s="8"/>
      <c r="N41" s="10"/>
      <c r="O41" s="66"/>
      <c r="P41" s="67"/>
      <c r="Q41" s="67"/>
      <c r="R41" s="84"/>
      <c r="S41" s="67"/>
      <c r="T41" s="67">
        <v>10</v>
      </c>
      <c r="U41" s="81"/>
      <c r="V41" s="198"/>
      <c r="W41" s="81"/>
      <c r="X41" s="195"/>
      <c r="Y41" s="197"/>
      <c r="Z41" s="197"/>
    </row>
    <row r="42" spans="1:30" ht="12" thickBot="1">
      <c r="A42" s="237" t="s">
        <v>44</v>
      </c>
      <c r="B42" s="165" t="s">
        <v>134</v>
      </c>
      <c r="C42" s="57" t="s">
        <v>154</v>
      </c>
      <c r="D42" s="56"/>
      <c r="E42" s="57">
        <v>10</v>
      </c>
      <c r="F42" s="56">
        <v>1</v>
      </c>
      <c r="G42" s="57">
        <v>10</v>
      </c>
      <c r="H42" s="222"/>
      <c r="I42" s="58"/>
      <c r="J42" s="58"/>
      <c r="K42" s="58"/>
      <c r="L42" s="58"/>
      <c r="M42" s="58"/>
      <c r="N42" s="56"/>
      <c r="O42" s="81"/>
      <c r="P42" s="195"/>
      <c r="Q42" s="195"/>
      <c r="R42" s="198"/>
      <c r="S42" s="195">
        <v>10</v>
      </c>
      <c r="T42" s="86"/>
      <c r="U42" s="81"/>
      <c r="V42" s="198"/>
      <c r="W42" s="81"/>
      <c r="X42" s="195"/>
      <c r="Y42" s="197"/>
      <c r="Z42" s="197"/>
    </row>
    <row r="43" spans="1:30" s="13" customFormat="1" ht="12.75" thickTop="1" thickBot="1">
      <c r="A43" s="114"/>
      <c r="B43" s="115"/>
      <c r="C43" s="179"/>
      <c r="D43" s="180"/>
      <c r="E43" s="105">
        <f>SUM(E39:E42)</f>
        <v>55</v>
      </c>
      <c r="F43" s="106">
        <f>SUM(F39:F42)</f>
        <v>10</v>
      </c>
      <c r="G43" s="105">
        <f>SUM(G39:G42)</f>
        <v>45</v>
      </c>
      <c r="H43" s="105"/>
      <c r="I43" s="105">
        <f>SUM(I39:I42)</f>
        <v>10</v>
      </c>
      <c r="J43" s="105"/>
      <c r="K43" s="105"/>
      <c r="L43" s="105"/>
      <c r="M43" s="105"/>
      <c r="N43" s="106"/>
      <c r="O43" s="105"/>
      <c r="P43" s="105"/>
      <c r="Q43" s="105">
        <f>SUM(Q39:Q42)</f>
        <v>15</v>
      </c>
      <c r="R43" s="106"/>
      <c r="S43" s="105">
        <f>SUM(S39:S42)</f>
        <v>30</v>
      </c>
      <c r="T43" s="105">
        <f>SUM(T39:T42)</f>
        <v>10</v>
      </c>
      <c r="U43" s="105"/>
      <c r="V43" s="106"/>
      <c r="W43" s="105"/>
      <c r="X43" s="105"/>
      <c r="Y43" s="105"/>
      <c r="Z43" s="105"/>
      <c r="AA43" s="76"/>
      <c r="AB43" s="76"/>
      <c r="AC43" s="76"/>
      <c r="AD43" s="76"/>
    </row>
    <row r="44" spans="1:30" s="1" customFormat="1" ht="24" customHeight="1" thickTop="1">
      <c r="A44" s="317" t="s">
        <v>101</v>
      </c>
      <c r="B44" s="457" t="s">
        <v>40</v>
      </c>
      <c r="C44" s="460" t="s">
        <v>0</v>
      </c>
      <c r="D44" s="461"/>
      <c r="E44" s="324" t="s">
        <v>18</v>
      </c>
      <c r="F44" s="339" t="s">
        <v>1</v>
      </c>
      <c r="G44" s="328" t="s">
        <v>2</v>
      </c>
      <c r="H44" s="315"/>
      <c r="I44" s="315"/>
      <c r="J44" s="315"/>
      <c r="K44" s="315"/>
      <c r="L44" s="315"/>
      <c r="M44" s="315"/>
      <c r="N44" s="331"/>
      <c r="O44" s="322" t="s">
        <v>162</v>
      </c>
      <c r="P44" s="329"/>
      <c r="Q44" s="329"/>
      <c r="R44" s="323"/>
      <c r="S44" s="322" t="s">
        <v>163</v>
      </c>
      <c r="T44" s="329"/>
      <c r="U44" s="329"/>
      <c r="V44" s="323"/>
      <c r="W44" s="322" t="s">
        <v>164</v>
      </c>
      <c r="X44" s="329"/>
      <c r="Y44" s="329"/>
      <c r="Z44" s="329"/>
      <c r="AA44" s="75"/>
      <c r="AB44" s="75"/>
      <c r="AC44" s="75"/>
      <c r="AD44" s="75"/>
    </row>
    <row r="45" spans="1:30" s="1" customFormat="1" ht="12" customHeight="1">
      <c r="A45" s="318"/>
      <c r="B45" s="458"/>
      <c r="C45" s="322" t="s">
        <v>11</v>
      </c>
      <c r="D45" s="323" t="s">
        <v>10</v>
      </c>
      <c r="E45" s="324"/>
      <c r="F45" s="339"/>
      <c r="G45" s="328" t="s">
        <v>3</v>
      </c>
      <c r="H45" s="315" t="s">
        <v>4</v>
      </c>
      <c r="I45" s="315" t="s">
        <v>5</v>
      </c>
      <c r="J45" s="315"/>
      <c r="K45" s="315"/>
      <c r="L45" s="315" t="s">
        <v>7</v>
      </c>
      <c r="M45" s="315" t="s">
        <v>8</v>
      </c>
      <c r="N45" s="331" t="s">
        <v>9</v>
      </c>
      <c r="O45" s="328" t="s">
        <v>12</v>
      </c>
      <c r="P45" s="315"/>
      <c r="Q45" s="315" t="s">
        <v>13</v>
      </c>
      <c r="R45" s="331"/>
      <c r="S45" s="328" t="s">
        <v>14</v>
      </c>
      <c r="T45" s="315"/>
      <c r="U45" s="315" t="s">
        <v>15</v>
      </c>
      <c r="V45" s="331"/>
      <c r="W45" s="328" t="s">
        <v>16</v>
      </c>
      <c r="X45" s="315"/>
      <c r="Y45" s="315" t="s">
        <v>17</v>
      </c>
      <c r="Z45" s="315"/>
      <c r="AA45" s="75"/>
      <c r="AB45" s="75"/>
      <c r="AC45" s="75"/>
      <c r="AD45" s="75"/>
    </row>
    <row r="46" spans="1:30" s="1" customFormat="1" ht="13.5" customHeight="1" thickBot="1">
      <c r="A46" s="319"/>
      <c r="B46" s="459"/>
      <c r="C46" s="326"/>
      <c r="D46" s="327"/>
      <c r="E46" s="325"/>
      <c r="F46" s="340"/>
      <c r="G46" s="330"/>
      <c r="H46" s="316"/>
      <c r="I46" s="189" t="s">
        <v>6</v>
      </c>
      <c r="J46" s="189" t="s">
        <v>3</v>
      </c>
      <c r="K46" s="189" t="s">
        <v>7</v>
      </c>
      <c r="L46" s="316"/>
      <c r="M46" s="316"/>
      <c r="N46" s="332"/>
      <c r="O46" s="191" t="s">
        <v>19</v>
      </c>
      <c r="P46" s="189" t="s">
        <v>5</v>
      </c>
      <c r="Q46" s="189" t="s">
        <v>19</v>
      </c>
      <c r="R46" s="193" t="s">
        <v>5</v>
      </c>
      <c r="S46" s="191" t="s">
        <v>19</v>
      </c>
      <c r="T46" s="189" t="s">
        <v>5</v>
      </c>
      <c r="U46" s="189" t="s">
        <v>19</v>
      </c>
      <c r="V46" s="193" t="s">
        <v>5</v>
      </c>
      <c r="W46" s="191" t="s">
        <v>19</v>
      </c>
      <c r="X46" s="189" t="s">
        <v>5</v>
      </c>
      <c r="Y46" s="189" t="s">
        <v>19</v>
      </c>
      <c r="Z46" s="189" t="s">
        <v>5</v>
      </c>
      <c r="AA46" s="75"/>
      <c r="AB46" s="75"/>
      <c r="AC46" s="75"/>
      <c r="AD46" s="75"/>
    </row>
    <row r="47" spans="1:30" s="13" customFormat="1" ht="11.25" customHeight="1" thickTop="1">
      <c r="A47" s="130" t="s">
        <v>96</v>
      </c>
      <c r="B47" s="199" t="s">
        <v>85</v>
      </c>
      <c r="C47" s="232"/>
      <c r="D47" s="234"/>
      <c r="E47" s="232"/>
      <c r="F47" s="234"/>
      <c r="G47" s="232"/>
      <c r="H47" s="137"/>
      <c r="I47" s="233"/>
      <c r="J47" s="233"/>
      <c r="K47" s="233"/>
      <c r="L47" s="233"/>
      <c r="M47" s="233"/>
      <c r="N47" s="234"/>
      <c r="O47" s="232"/>
      <c r="P47" s="233"/>
      <c r="Q47" s="233"/>
      <c r="R47" s="234"/>
      <c r="S47" s="232"/>
      <c r="T47" s="233"/>
      <c r="U47" s="233"/>
      <c r="V47" s="234"/>
      <c r="W47" s="232"/>
      <c r="X47" s="233"/>
      <c r="Y47" s="131"/>
      <c r="Z47" s="131"/>
      <c r="AA47" s="76"/>
      <c r="AB47" s="76"/>
      <c r="AC47" s="76"/>
      <c r="AD47" s="76"/>
    </row>
    <row r="48" spans="1:30">
      <c r="A48" s="65" t="s">
        <v>42</v>
      </c>
      <c r="B48" s="153" t="s">
        <v>86</v>
      </c>
      <c r="C48" s="154"/>
      <c r="D48" s="153" t="s">
        <v>154</v>
      </c>
      <c r="E48" s="154">
        <v>10</v>
      </c>
      <c r="F48" s="153">
        <v>2</v>
      </c>
      <c r="G48" s="66">
        <v>10</v>
      </c>
      <c r="H48" s="12"/>
      <c r="I48" s="67"/>
      <c r="J48" s="67"/>
      <c r="K48" s="67"/>
      <c r="L48" s="67"/>
      <c r="M48" s="67"/>
      <c r="N48" s="26"/>
      <c r="O48" s="17"/>
      <c r="P48" s="67"/>
      <c r="Q48" s="90"/>
      <c r="R48" s="91"/>
      <c r="S48" s="92"/>
      <c r="T48" s="90"/>
      <c r="U48" s="67">
        <v>10</v>
      </c>
      <c r="V48" s="91"/>
      <c r="W48" s="92"/>
      <c r="X48" s="90"/>
      <c r="Y48" s="12"/>
      <c r="Z48" s="12"/>
    </row>
    <row r="49" spans="1:30" ht="22.5" customHeight="1">
      <c r="A49" s="24" t="s">
        <v>45</v>
      </c>
      <c r="B49" s="153"/>
      <c r="C49" s="154" t="s">
        <v>154</v>
      </c>
      <c r="D49" s="153"/>
      <c r="E49" s="154">
        <v>10</v>
      </c>
      <c r="F49" s="153">
        <v>1</v>
      </c>
      <c r="G49" s="9"/>
      <c r="H49" s="2"/>
      <c r="I49" s="8">
        <v>10</v>
      </c>
      <c r="J49" s="8"/>
      <c r="K49" s="8"/>
      <c r="L49" s="8"/>
      <c r="M49" s="8"/>
      <c r="N49" s="10"/>
      <c r="O49" s="66"/>
      <c r="P49" s="67"/>
      <c r="Q49" s="67"/>
      <c r="R49" s="84"/>
      <c r="S49" s="93"/>
      <c r="T49" s="67">
        <v>10</v>
      </c>
      <c r="U49" s="93"/>
      <c r="V49" s="94"/>
      <c r="W49" s="93"/>
      <c r="X49" s="82"/>
      <c r="Y49" s="218"/>
      <c r="Z49" s="218"/>
    </row>
    <row r="50" spans="1:30" ht="11.25" customHeight="1">
      <c r="A50" s="24" t="s">
        <v>46</v>
      </c>
      <c r="B50" s="10"/>
      <c r="C50" s="9" t="s">
        <v>154</v>
      </c>
      <c r="D50" s="10"/>
      <c r="E50" s="9">
        <v>10</v>
      </c>
      <c r="F50" s="10">
        <v>1</v>
      </c>
      <c r="G50" s="9"/>
      <c r="H50" s="2"/>
      <c r="I50" s="8">
        <v>10</v>
      </c>
      <c r="J50" s="8"/>
      <c r="K50" s="8"/>
      <c r="L50" s="8"/>
      <c r="M50" s="8"/>
      <c r="N50" s="10"/>
      <c r="O50" s="66"/>
      <c r="P50" s="67"/>
      <c r="Q50" s="67"/>
      <c r="R50" s="84"/>
      <c r="S50" s="66"/>
      <c r="T50" s="67">
        <v>10</v>
      </c>
      <c r="U50" s="66"/>
      <c r="V50" s="84"/>
      <c r="W50" s="66"/>
      <c r="X50" s="67"/>
      <c r="Y50" s="12"/>
      <c r="Z50" s="12"/>
    </row>
    <row r="51" spans="1:30" ht="13.5" customHeight="1">
      <c r="A51" s="65" t="s">
        <v>151</v>
      </c>
      <c r="B51" s="84" t="s">
        <v>152</v>
      </c>
      <c r="C51" s="66" t="s">
        <v>154</v>
      </c>
      <c r="D51" s="84"/>
      <c r="E51" s="66">
        <v>15</v>
      </c>
      <c r="F51" s="84">
        <v>2</v>
      </c>
      <c r="G51" s="66"/>
      <c r="H51" s="68"/>
      <c r="I51" s="67">
        <v>15</v>
      </c>
      <c r="J51" s="67"/>
      <c r="K51" s="67"/>
      <c r="L51" s="67"/>
      <c r="M51" s="67"/>
      <c r="N51" s="84"/>
      <c r="O51" s="66"/>
      <c r="P51" s="67"/>
      <c r="Q51" s="67"/>
      <c r="R51" s="84"/>
      <c r="S51" s="66"/>
      <c r="T51" s="67"/>
      <c r="U51" s="67"/>
      <c r="V51" s="84"/>
      <c r="W51" s="66"/>
      <c r="X51" s="67">
        <v>15</v>
      </c>
      <c r="Y51" s="12"/>
      <c r="Z51" s="12"/>
    </row>
    <row r="52" spans="1:30" ht="11.25" customHeight="1">
      <c r="A52" s="65" t="s">
        <v>54</v>
      </c>
      <c r="B52" s="84"/>
      <c r="C52" s="66"/>
      <c r="D52" s="84" t="s">
        <v>154</v>
      </c>
      <c r="E52" s="66">
        <v>10</v>
      </c>
      <c r="F52" s="84">
        <v>2</v>
      </c>
      <c r="G52" s="66">
        <v>5</v>
      </c>
      <c r="H52" s="68"/>
      <c r="I52" s="67">
        <v>5</v>
      </c>
      <c r="J52" s="67"/>
      <c r="K52" s="67"/>
      <c r="L52" s="67"/>
      <c r="M52" s="67"/>
      <c r="N52" s="84"/>
      <c r="O52" s="66"/>
      <c r="P52" s="67"/>
      <c r="Q52" s="67"/>
      <c r="R52" s="84"/>
      <c r="S52" s="66"/>
      <c r="T52" s="67"/>
      <c r="U52" s="67">
        <v>5</v>
      </c>
      <c r="V52" s="84">
        <v>5</v>
      </c>
      <c r="W52" s="66"/>
      <c r="X52" s="67"/>
      <c r="Y52" s="12"/>
      <c r="Z52" s="12"/>
    </row>
    <row r="53" spans="1:30" ht="12" thickBot="1">
      <c r="A53" s="260" t="s">
        <v>58</v>
      </c>
      <c r="B53" s="259"/>
      <c r="C53" s="81"/>
      <c r="D53" s="259" t="s">
        <v>23</v>
      </c>
      <c r="E53" s="81">
        <v>15</v>
      </c>
      <c r="F53" s="259">
        <v>2</v>
      </c>
      <c r="G53" s="81"/>
      <c r="H53" s="261"/>
      <c r="I53" s="258"/>
      <c r="J53" s="258">
        <v>15</v>
      </c>
      <c r="K53" s="258"/>
      <c r="L53" s="258"/>
      <c r="M53" s="258"/>
      <c r="N53" s="259"/>
      <c r="O53" s="81"/>
      <c r="P53" s="258"/>
      <c r="Q53" s="258"/>
      <c r="R53" s="259"/>
      <c r="S53" s="81"/>
      <c r="T53" s="258"/>
      <c r="U53" s="258"/>
      <c r="V53" s="259"/>
      <c r="W53" s="81"/>
      <c r="X53" s="258">
        <v>15</v>
      </c>
      <c r="Y53" s="251"/>
      <c r="Z53" s="251"/>
    </row>
    <row r="54" spans="1:30" s="13" customFormat="1" ht="13.15" customHeight="1" thickTop="1" thickBot="1">
      <c r="A54" s="272"/>
      <c r="B54" s="281"/>
      <c r="C54" s="282"/>
      <c r="D54" s="275"/>
      <c r="E54" s="274">
        <f t="shared" ref="E54:J54" si="0">SUM(E48:E53)</f>
        <v>70</v>
      </c>
      <c r="F54" s="275">
        <f t="shared" si="0"/>
        <v>10</v>
      </c>
      <c r="G54" s="274">
        <f t="shared" si="0"/>
        <v>15</v>
      </c>
      <c r="H54" s="274">
        <f t="shared" si="0"/>
        <v>0</v>
      </c>
      <c r="I54" s="274">
        <f t="shared" si="0"/>
        <v>40</v>
      </c>
      <c r="J54" s="274">
        <f t="shared" si="0"/>
        <v>15</v>
      </c>
      <c r="K54" s="274"/>
      <c r="L54" s="274"/>
      <c r="M54" s="274"/>
      <c r="N54" s="275"/>
      <c r="O54" s="274"/>
      <c r="P54" s="274"/>
      <c r="Q54" s="274"/>
      <c r="R54" s="275"/>
      <c r="S54" s="274"/>
      <c r="T54" s="274">
        <f>SUM(T48:T53)</f>
        <v>20</v>
      </c>
      <c r="U54" s="274">
        <f>SUM(U48:U53)</f>
        <v>15</v>
      </c>
      <c r="V54" s="275">
        <f>SUM(V48:V53)</f>
        <v>5</v>
      </c>
      <c r="W54" s="274"/>
      <c r="X54" s="274">
        <f>SUM(X48:X53)</f>
        <v>30</v>
      </c>
      <c r="Y54" s="274"/>
      <c r="Z54" s="274"/>
      <c r="AA54" s="76"/>
      <c r="AB54" s="76"/>
      <c r="AC54" s="76"/>
      <c r="AD54" s="76"/>
    </row>
    <row r="55" spans="1:30" ht="12" customHeight="1" thickTop="1">
      <c r="A55" s="257" t="s">
        <v>172</v>
      </c>
      <c r="B55" s="94"/>
      <c r="C55" s="60"/>
      <c r="D55" s="256"/>
      <c r="E55" s="60"/>
      <c r="F55" s="256"/>
      <c r="G55" s="60"/>
      <c r="H55" s="283"/>
      <c r="I55" s="255"/>
      <c r="J55" s="255"/>
      <c r="K55" s="255"/>
      <c r="L55" s="255"/>
      <c r="M55" s="255"/>
      <c r="N55" s="256"/>
      <c r="O55" s="60"/>
      <c r="P55" s="255"/>
      <c r="Q55" s="255"/>
      <c r="R55" s="256"/>
      <c r="S55" s="60"/>
      <c r="T55" s="255"/>
      <c r="U55" s="255"/>
      <c r="V55" s="256"/>
      <c r="W55" s="60"/>
      <c r="X55" s="255"/>
      <c r="Y55" s="254"/>
      <c r="Z55" s="254"/>
    </row>
    <row r="56" spans="1:30">
      <c r="A56" s="65" t="s">
        <v>49</v>
      </c>
      <c r="B56" s="84" t="s">
        <v>137</v>
      </c>
      <c r="C56" s="66" t="s">
        <v>156</v>
      </c>
      <c r="D56" s="84"/>
      <c r="E56" s="66">
        <v>20</v>
      </c>
      <c r="F56" s="84">
        <v>4</v>
      </c>
      <c r="G56" s="66">
        <v>10</v>
      </c>
      <c r="H56" s="68"/>
      <c r="I56" s="67">
        <v>10</v>
      </c>
      <c r="J56" s="67"/>
      <c r="K56" s="67"/>
      <c r="L56" s="67"/>
      <c r="M56" s="67"/>
      <c r="N56" s="84"/>
      <c r="O56" s="66"/>
      <c r="P56" s="67"/>
      <c r="Q56" s="67"/>
      <c r="R56" s="84"/>
      <c r="S56" s="66">
        <v>10</v>
      </c>
      <c r="T56" s="67">
        <v>10</v>
      </c>
      <c r="U56" s="67"/>
      <c r="V56" s="84"/>
      <c r="W56" s="66"/>
      <c r="X56" s="67"/>
      <c r="Y56" s="12"/>
      <c r="Z56" s="12"/>
    </row>
    <row r="57" spans="1:30" s="248" customFormat="1" ht="22.5">
      <c r="A57" s="65" t="s">
        <v>53</v>
      </c>
      <c r="B57" s="84"/>
      <c r="C57" s="66"/>
      <c r="D57" s="84" t="s">
        <v>154</v>
      </c>
      <c r="E57" s="66">
        <v>10</v>
      </c>
      <c r="F57" s="84">
        <v>2</v>
      </c>
      <c r="G57" s="66">
        <v>5</v>
      </c>
      <c r="H57" s="68"/>
      <c r="I57" s="67">
        <v>5</v>
      </c>
      <c r="J57" s="67"/>
      <c r="K57" s="67"/>
      <c r="L57" s="67"/>
      <c r="M57" s="67"/>
      <c r="N57" s="84"/>
      <c r="O57" s="66"/>
      <c r="P57" s="67"/>
      <c r="Q57" s="67"/>
      <c r="R57" s="84"/>
      <c r="S57" s="66"/>
      <c r="T57" s="67"/>
      <c r="U57" s="67">
        <v>5</v>
      </c>
      <c r="V57" s="84">
        <v>5</v>
      </c>
      <c r="W57" s="66"/>
      <c r="X57" s="67"/>
      <c r="Y57" s="12"/>
      <c r="Z57" s="12"/>
      <c r="AA57" s="72"/>
      <c r="AB57" s="72"/>
      <c r="AC57" s="72"/>
      <c r="AD57" s="72"/>
    </row>
    <row r="58" spans="1:30">
      <c r="A58" s="65" t="s">
        <v>50</v>
      </c>
      <c r="B58" s="84" t="s">
        <v>137</v>
      </c>
      <c r="C58" s="66" t="s">
        <v>21</v>
      </c>
      <c r="D58" s="84"/>
      <c r="E58" s="66">
        <v>15</v>
      </c>
      <c r="F58" s="84">
        <v>3</v>
      </c>
      <c r="G58" s="66">
        <v>15</v>
      </c>
      <c r="H58" s="68"/>
      <c r="I58" s="67"/>
      <c r="J58" s="67"/>
      <c r="K58" s="67"/>
      <c r="L58" s="67"/>
      <c r="M58" s="67"/>
      <c r="N58" s="84"/>
      <c r="O58" s="66"/>
      <c r="P58" s="67"/>
      <c r="Q58" s="67"/>
      <c r="R58" s="84"/>
      <c r="S58" s="66">
        <v>15</v>
      </c>
      <c r="T58" s="67"/>
      <c r="U58" s="67"/>
      <c r="V58" s="84"/>
      <c r="W58" s="66"/>
      <c r="X58" s="67"/>
      <c r="Y58" s="12"/>
      <c r="Z58" s="12"/>
    </row>
    <row r="59" spans="1:30">
      <c r="A59" s="65" t="s">
        <v>51</v>
      </c>
      <c r="B59" s="84" t="s">
        <v>137</v>
      </c>
      <c r="C59" s="66"/>
      <c r="D59" s="84" t="s">
        <v>154</v>
      </c>
      <c r="E59" s="66">
        <v>30</v>
      </c>
      <c r="F59" s="84">
        <v>4</v>
      </c>
      <c r="G59" s="66">
        <v>10</v>
      </c>
      <c r="H59" s="68"/>
      <c r="I59" s="67">
        <v>20</v>
      </c>
      <c r="J59" s="67"/>
      <c r="K59" s="67"/>
      <c r="L59" s="67"/>
      <c r="M59" s="67"/>
      <c r="N59" s="84"/>
      <c r="O59" s="66"/>
      <c r="P59" s="67"/>
      <c r="Q59" s="67"/>
      <c r="R59" s="84"/>
      <c r="S59" s="67">
        <v>10</v>
      </c>
      <c r="T59" s="67">
        <v>20</v>
      </c>
      <c r="U59" s="284"/>
      <c r="V59" s="285"/>
      <c r="W59" s="66"/>
      <c r="X59" s="67"/>
      <c r="Y59" s="12"/>
      <c r="Z59" s="12"/>
    </row>
    <row r="60" spans="1:30" s="3" customFormat="1">
      <c r="A60" s="65" t="s">
        <v>52</v>
      </c>
      <c r="B60" s="84" t="s">
        <v>137</v>
      </c>
      <c r="C60" s="66"/>
      <c r="D60" s="84" t="s">
        <v>154</v>
      </c>
      <c r="E60" s="66">
        <v>30</v>
      </c>
      <c r="F60" s="84">
        <v>4</v>
      </c>
      <c r="G60" s="66">
        <v>10</v>
      </c>
      <c r="H60" s="68"/>
      <c r="I60" s="67">
        <v>20</v>
      </c>
      <c r="J60" s="67"/>
      <c r="K60" s="67"/>
      <c r="L60" s="67"/>
      <c r="M60" s="67"/>
      <c r="N60" s="84"/>
      <c r="O60" s="66"/>
      <c r="P60" s="67"/>
      <c r="Q60" s="67"/>
      <c r="R60" s="84"/>
      <c r="S60" s="66"/>
      <c r="T60" s="67"/>
      <c r="U60" s="67">
        <v>10</v>
      </c>
      <c r="V60" s="84">
        <v>20</v>
      </c>
      <c r="W60" s="66"/>
      <c r="X60" s="67"/>
      <c r="Y60" s="12"/>
      <c r="Z60" s="12"/>
      <c r="AA60" s="78"/>
      <c r="AB60" s="78"/>
      <c r="AC60" s="78"/>
      <c r="AD60" s="78"/>
    </row>
    <row r="61" spans="1:30" s="3" customFormat="1" ht="22.5" customHeight="1">
      <c r="A61" s="65" t="s">
        <v>120</v>
      </c>
      <c r="B61" s="84" t="s">
        <v>137</v>
      </c>
      <c r="C61" s="66"/>
      <c r="D61" s="84" t="s">
        <v>154</v>
      </c>
      <c r="E61" s="66">
        <v>15</v>
      </c>
      <c r="F61" s="84">
        <v>2</v>
      </c>
      <c r="G61" s="66">
        <v>5</v>
      </c>
      <c r="H61" s="68"/>
      <c r="I61" s="67">
        <v>10</v>
      </c>
      <c r="J61" s="67"/>
      <c r="K61" s="67"/>
      <c r="L61" s="67"/>
      <c r="M61" s="67"/>
      <c r="N61" s="84"/>
      <c r="O61" s="66"/>
      <c r="P61" s="67"/>
      <c r="Q61" s="67"/>
      <c r="R61" s="84"/>
      <c r="S61" s="66"/>
      <c r="T61" s="67"/>
      <c r="U61" s="67">
        <v>5</v>
      </c>
      <c r="V61" s="84">
        <v>10</v>
      </c>
      <c r="W61" s="66"/>
      <c r="X61" s="67"/>
      <c r="Y61" s="12"/>
      <c r="Z61" s="12"/>
      <c r="AA61" s="78"/>
      <c r="AB61" s="78"/>
      <c r="AC61" s="78"/>
      <c r="AD61" s="78"/>
    </row>
    <row r="62" spans="1:30" s="3" customFormat="1" ht="15" customHeight="1">
      <c r="A62" s="65" t="s">
        <v>48</v>
      </c>
      <c r="B62" s="84" t="s">
        <v>136</v>
      </c>
      <c r="C62" s="66" t="s">
        <v>154</v>
      </c>
      <c r="D62" s="84"/>
      <c r="E62" s="66">
        <v>10</v>
      </c>
      <c r="F62" s="84">
        <v>1</v>
      </c>
      <c r="G62" s="66">
        <v>10</v>
      </c>
      <c r="H62" s="68"/>
      <c r="I62" s="67"/>
      <c r="J62" s="67"/>
      <c r="K62" s="67"/>
      <c r="L62" s="67"/>
      <c r="M62" s="67"/>
      <c r="N62" s="84"/>
      <c r="O62" s="66"/>
      <c r="P62" s="67"/>
      <c r="Q62" s="67"/>
      <c r="R62" s="84"/>
      <c r="S62" s="66"/>
      <c r="T62" s="67"/>
      <c r="U62" s="67">
        <v>10</v>
      </c>
      <c r="V62" s="84"/>
      <c r="W62" s="66"/>
      <c r="X62" s="67"/>
      <c r="Y62" s="12"/>
      <c r="Z62" s="12"/>
      <c r="AA62" s="78"/>
      <c r="AB62" s="78"/>
      <c r="AC62" s="78"/>
      <c r="AD62" s="78"/>
    </row>
    <row r="63" spans="1:30" s="3" customFormat="1" ht="22.5">
      <c r="A63" s="65" t="s">
        <v>110</v>
      </c>
      <c r="B63" s="84" t="s">
        <v>137</v>
      </c>
      <c r="C63" s="66" t="s">
        <v>154</v>
      </c>
      <c r="D63" s="84"/>
      <c r="E63" s="66">
        <v>10</v>
      </c>
      <c r="F63" s="84">
        <v>3</v>
      </c>
      <c r="G63" s="66">
        <v>5</v>
      </c>
      <c r="H63" s="68"/>
      <c r="I63" s="67">
        <v>5</v>
      </c>
      <c r="J63" s="67"/>
      <c r="K63" s="67"/>
      <c r="L63" s="67"/>
      <c r="M63" s="67"/>
      <c r="N63" s="84"/>
      <c r="O63" s="66"/>
      <c r="P63" s="67"/>
      <c r="Q63" s="67"/>
      <c r="R63" s="84"/>
      <c r="S63" s="66"/>
      <c r="T63" s="67"/>
      <c r="U63" s="67"/>
      <c r="V63" s="84"/>
      <c r="W63" s="66">
        <v>5</v>
      </c>
      <c r="X63" s="67">
        <v>5</v>
      </c>
      <c r="Y63" s="12"/>
      <c r="Z63" s="12"/>
      <c r="AA63" s="78"/>
      <c r="AB63" s="78"/>
      <c r="AC63" s="78"/>
      <c r="AD63" s="78"/>
    </row>
    <row r="64" spans="1:30" s="3" customFormat="1">
      <c r="A64" s="65" t="s">
        <v>47</v>
      </c>
      <c r="B64" s="84" t="s">
        <v>136</v>
      </c>
      <c r="C64" s="66" t="s">
        <v>154</v>
      </c>
      <c r="D64" s="84"/>
      <c r="E64" s="66">
        <v>10</v>
      </c>
      <c r="F64" s="84">
        <v>1</v>
      </c>
      <c r="G64" s="66">
        <v>10</v>
      </c>
      <c r="H64" s="68"/>
      <c r="I64" s="67"/>
      <c r="J64" s="67"/>
      <c r="K64" s="67"/>
      <c r="L64" s="67"/>
      <c r="M64" s="67"/>
      <c r="N64" s="84"/>
      <c r="O64" s="66"/>
      <c r="P64" s="67"/>
      <c r="Q64" s="67"/>
      <c r="R64" s="84"/>
      <c r="S64" s="66"/>
      <c r="T64" s="67"/>
      <c r="U64" s="67">
        <v>10</v>
      </c>
      <c r="V64" s="84"/>
      <c r="W64" s="66"/>
      <c r="X64" s="67"/>
      <c r="Y64" s="12"/>
      <c r="Z64" s="12"/>
      <c r="AA64" s="78"/>
      <c r="AB64" s="78"/>
      <c r="AC64" s="78"/>
      <c r="AD64" s="78"/>
    </row>
    <row r="65" spans="1:30" s="3" customFormat="1" ht="22.5">
      <c r="A65" s="65" t="s">
        <v>111</v>
      </c>
      <c r="B65" s="84" t="s">
        <v>137</v>
      </c>
      <c r="C65" s="66" t="s">
        <v>154</v>
      </c>
      <c r="D65" s="84"/>
      <c r="E65" s="66">
        <v>10</v>
      </c>
      <c r="F65" s="84">
        <v>3</v>
      </c>
      <c r="G65" s="66">
        <v>5</v>
      </c>
      <c r="H65" s="68"/>
      <c r="I65" s="67">
        <v>5</v>
      </c>
      <c r="J65" s="67"/>
      <c r="K65" s="67"/>
      <c r="L65" s="67"/>
      <c r="M65" s="67"/>
      <c r="N65" s="84"/>
      <c r="O65" s="66"/>
      <c r="P65" s="67"/>
      <c r="Q65" s="67"/>
      <c r="R65" s="84"/>
      <c r="S65" s="66"/>
      <c r="T65" s="67"/>
      <c r="U65" s="67"/>
      <c r="V65" s="84"/>
      <c r="W65" s="66">
        <v>5</v>
      </c>
      <c r="X65" s="67">
        <v>5</v>
      </c>
      <c r="Y65" s="12"/>
      <c r="Z65" s="12"/>
      <c r="AA65" s="78"/>
      <c r="AB65" s="78"/>
      <c r="AC65" s="78"/>
      <c r="AD65" s="78"/>
    </row>
    <row r="66" spans="1:30" s="3" customFormat="1" ht="11.25" customHeight="1">
      <c r="A66" s="65" t="s">
        <v>57</v>
      </c>
      <c r="B66" s="84" t="s">
        <v>137</v>
      </c>
      <c r="C66" s="66" t="s">
        <v>154</v>
      </c>
      <c r="D66" s="84"/>
      <c r="E66" s="66">
        <v>10</v>
      </c>
      <c r="F66" s="84">
        <v>3</v>
      </c>
      <c r="G66" s="66">
        <v>5</v>
      </c>
      <c r="H66" s="68"/>
      <c r="I66" s="67">
        <v>5</v>
      </c>
      <c r="J66" s="67"/>
      <c r="K66" s="67"/>
      <c r="L66" s="67"/>
      <c r="M66" s="67"/>
      <c r="N66" s="84"/>
      <c r="O66" s="66"/>
      <c r="P66" s="67"/>
      <c r="Q66" s="67"/>
      <c r="R66" s="84"/>
      <c r="S66" s="66"/>
      <c r="T66" s="67"/>
      <c r="U66" s="67"/>
      <c r="V66" s="84"/>
      <c r="W66" s="66">
        <v>5</v>
      </c>
      <c r="X66" s="67">
        <v>5</v>
      </c>
      <c r="Y66" s="12"/>
      <c r="Z66" s="12"/>
      <c r="AA66" s="78"/>
      <c r="AB66" s="78"/>
      <c r="AC66" s="78"/>
      <c r="AD66" s="78"/>
    </row>
    <row r="67" spans="1:30" s="3" customFormat="1">
      <c r="A67" s="65" t="s">
        <v>55</v>
      </c>
      <c r="B67" s="84" t="s">
        <v>137</v>
      </c>
      <c r="C67" s="66"/>
      <c r="D67" s="84" t="s">
        <v>154</v>
      </c>
      <c r="E67" s="66">
        <v>15</v>
      </c>
      <c r="F67" s="84">
        <v>2</v>
      </c>
      <c r="G67" s="66">
        <v>5</v>
      </c>
      <c r="H67" s="68"/>
      <c r="I67" s="67">
        <v>10</v>
      </c>
      <c r="J67" s="67"/>
      <c r="K67" s="67"/>
      <c r="L67" s="67"/>
      <c r="M67" s="67"/>
      <c r="N67" s="84"/>
      <c r="O67" s="66"/>
      <c r="P67" s="67"/>
      <c r="Q67" s="67"/>
      <c r="R67" s="84"/>
      <c r="S67" s="66"/>
      <c r="T67" s="67"/>
      <c r="U67" s="67">
        <v>5</v>
      </c>
      <c r="V67" s="84">
        <v>10</v>
      </c>
      <c r="W67" s="66"/>
      <c r="X67" s="67"/>
      <c r="Y67" s="12"/>
      <c r="Z67" s="12"/>
      <c r="AA67" s="78"/>
      <c r="AB67" s="78"/>
      <c r="AC67" s="78"/>
      <c r="AD67" s="78"/>
    </row>
    <row r="68" spans="1:30" s="3" customFormat="1" ht="12" thickBot="1">
      <c r="A68" s="260" t="s">
        <v>56</v>
      </c>
      <c r="B68" s="259" t="s">
        <v>138</v>
      </c>
      <c r="C68" s="81"/>
      <c r="D68" s="259" t="s">
        <v>154</v>
      </c>
      <c r="E68" s="81">
        <v>10</v>
      </c>
      <c r="F68" s="259">
        <v>2</v>
      </c>
      <c r="G68" s="81">
        <v>5</v>
      </c>
      <c r="H68" s="261"/>
      <c r="I68" s="258">
        <v>5</v>
      </c>
      <c r="J68" s="258"/>
      <c r="K68" s="258"/>
      <c r="L68" s="258"/>
      <c r="M68" s="258"/>
      <c r="N68" s="259"/>
      <c r="O68" s="81"/>
      <c r="P68" s="258"/>
      <c r="Q68" s="258"/>
      <c r="R68" s="259"/>
      <c r="S68" s="81"/>
      <c r="T68" s="258"/>
      <c r="U68" s="258">
        <v>5</v>
      </c>
      <c r="V68" s="259">
        <v>5</v>
      </c>
      <c r="W68" s="81"/>
      <c r="X68" s="258"/>
      <c r="Y68" s="251"/>
      <c r="Z68" s="251"/>
      <c r="AA68" s="78"/>
      <c r="AB68" s="78"/>
      <c r="AC68" s="78"/>
      <c r="AD68" s="78"/>
    </row>
    <row r="69" spans="1:30" s="70" customFormat="1" ht="12.75" thickTop="1" thickBot="1">
      <c r="A69" s="111"/>
      <c r="B69" s="119"/>
      <c r="C69" s="113"/>
      <c r="D69" s="110"/>
      <c r="E69" s="109">
        <f>SUM(E56:E68)</f>
        <v>195</v>
      </c>
      <c r="F69" s="110">
        <f>SUM(F56:F68)</f>
        <v>34</v>
      </c>
      <c r="G69" s="109">
        <f>SUM(G56:G68)</f>
        <v>100</v>
      </c>
      <c r="H69" s="109"/>
      <c r="I69" s="109">
        <f>SUM(I56:I68)</f>
        <v>95</v>
      </c>
      <c r="J69" s="109"/>
      <c r="K69" s="109"/>
      <c r="L69" s="109"/>
      <c r="M69" s="109"/>
      <c r="N69" s="110"/>
      <c r="O69" s="109"/>
      <c r="P69" s="109"/>
      <c r="Q69" s="109"/>
      <c r="R69" s="110"/>
      <c r="S69" s="109">
        <f t="shared" ref="S69:X69" si="1">SUM(S56:S68)</f>
        <v>35</v>
      </c>
      <c r="T69" s="109">
        <f t="shared" si="1"/>
        <v>30</v>
      </c>
      <c r="U69" s="109">
        <f>SUM(U56:U68)</f>
        <v>50</v>
      </c>
      <c r="V69" s="110">
        <f>SUM(V56:V68)</f>
        <v>50</v>
      </c>
      <c r="W69" s="109">
        <f t="shared" si="1"/>
        <v>15</v>
      </c>
      <c r="X69" s="109">
        <f t="shared" si="1"/>
        <v>15</v>
      </c>
      <c r="Y69" s="109"/>
      <c r="Z69" s="109"/>
      <c r="AA69" s="79"/>
      <c r="AB69" s="79"/>
      <c r="AC69" s="79"/>
      <c r="AD69" s="79"/>
    </row>
    <row r="70" spans="1:30" ht="12" customHeight="1" thickTop="1">
      <c r="A70" s="130" t="s">
        <v>38</v>
      </c>
      <c r="B70" s="199"/>
      <c r="C70" s="232"/>
      <c r="D70" s="234"/>
      <c r="E70" s="232"/>
      <c r="F70" s="234"/>
      <c r="G70" s="232"/>
      <c r="H70" s="137"/>
      <c r="I70" s="233"/>
      <c r="J70" s="233"/>
      <c r="K70" s="233"/>
      <c r="L70" s="233"/>
      <c r="M70" s="233"/>
      <c r="N70" s="234"/>
      <c r="O70" s="262"/>
      <c r="P70" s="233"/>
      <c r="Q70" s="233"/>
      <c r="R70" s="234"/>
      <c r="S70" s="232"/>
      <c r="T70" s="233"/>
      <c r="U70" s="233"/>
      <c r="V70" s="234"/>
      <c r="W70" s="232"/>
      <c r="X70" s="233"/>
      <c r="Y70" s="131"/>
      <c r="Z70" s="131"/>
    </row>
    <row r="71" spans="1:30" ht="11.25" customHeight="1">
      <c r="A71" s="333" t="s">
        <v>112</v>
      </c>
      <c r="B71" s="335" t="s">
        <v>86</v>
      </c>
      <c r="C71" s="337" t="s">
        <v>154</v>
      </c>
      <c r="D71" s="335" t="s">
        <v>153</v>
      </c>
      <c r="E71" s="337">
        <v>60</v>
      </c>
      <c r="F71" s="155">
        <v>4</v>
      </c>
      <c r="G71" s="363"/>
      <c r="H71" s="348"/>
      <c r="I71" s="341"/>
      <c r="J71" s="341"/>
      <c r="K71" s="341"/>
      <c r="L71" s="341">
        <v>60</v>
      </c>
      <c r="M71" s="341"/>
      <c r="N71" s="353"/>
      <c r="O71" s="355"/>
      <c r="P71" s="341">
        <v>30</v>
      </c>
      <c r="Q71" s="341"/>
      <c r="R71" s="357">
        <v>30</v>
      </c>
      <c r="S71" s="350"/>
      <c r="T71" s="341"/>
      <c r="U71" s="341"/>
      <c r="V71" s="357"/>
      <c r="W71" s="350"/>
      <c r="X71" s="381"/>
      <c r="Y71" s="344"/>
      <c r="Z71" s="344"/>
    </row>
    <row r="72" spans="1:30" ht="11.25" customHeight="1">
      <c r="A72" s="359"/>
      <c r="B72" s="360"/>
      <c r="C72" s="361"/>
      <c r="D72" s="362"/>
      <c r="E72" s="361"/>
      <c r="F72" s="156">
        <v>5</v>
      </c>
      <c r="G72" s="364"/>
      <c r="H72" s="352"/>
      <c r="I72" s="342"/>
      <c r="J72" s="342"/>
      <c r="K72" s="342"/>
      <c r="L72" s="342"/>
      <c r="M72" s="342"/>
      <c r="N72" s="354"/>
      <c r="O72" s="356"/>
      <c r="P72" s="342"/>
      <c r="Q72" s="342"/>
      <c r="R72" s="366"/>
      <c r="S72" s="367"/>
      <c r="T72" s="342"/>
      <c r="U72" s="342"/>
      <c r="V72" s="366"/>
      <c r="W72" s="367"/>
      <c r="X72" s="462"/>
      <c r="Y72" s="365"/>
      <c r="Z72" s="365"/>
    </row>
    <row r="73" spans="1:30" ht="12" customHeight="1" thickBot="1">
      <c r="A73" s="27" t="s">
        <v>33</v>
      </c>
      <c r="B73" s="28" t="s">
        <v>139</v>
      </c>
      <c r="C73" s="29"/>
      <c r="D73" s="28" t="s">
        <v>23</v>
      </c>
      <c r="E73" s="29">
        <v>10</v>
      </c>
      <c r="F73" s="28">
        <v>1</v>
      </c>
      <c r="G73" s="29"/>
      <c r="H73" s="31"/>
      <c r="I73" s="30"/>
      <c r="J73" s="30">
        <v>10</v>
      </c>
      <c r="K73" s="30"/>
      <c r="L73" s="31"/>
      <c r="M73" s="31"/>
      <c r="N73" s="32"/>
      <c r="O73" s="35"/>
      <c r="P73" s="86"/>
      <c r="Q73" s="86"/>
      <c r="R73" s="87"/>
      <c r="S73" s="35"/>
      <c r="T73" s="86"/>
      <c r="U73" s="86"/>
      <c r="V73" s="87"/>
      <c r="W73" s="35"/>
      <c r="X73" s="240"/>
      <c r="Y73" s="34"/>
      <c r="Z73" s="241">
        <v>10</v>
      </c>
    </row>
    <row r="74" spans="1:30" s="13" customFormat="1" ht="12.75" thickTop="1" thickBot="1">
      <c r="A74" s="114"/>
      <c r="B74" s="115"/>
      <c r="C74" s="105"/>
      <c r="D74" s="106"/>
      <c r="E74" s="105">
        <f>SUM(E71:E73)</f>
        <v>70</v>
      </c>
      <c r="F74" s="106">
        <f>SUM(F71:F73)</f>
        <v>10</v>
      </c>
      <c r="G74" s="105"/>
      <c r="H74" s="105"/>
      <c r="I74" s="105"/>
      <c r="J74" s="105">
        <f>SUM(J71:J73)</f>
        <v>10</v>
      </c>
      <c r="K74" s="105"/>
      <c r="L74" s="105">
        <f>SUM(L71:L73)</f>
        <v>60</v>
      </c>
      <c r="M74" s="105"/>
      <c r="N74" s="106"/>
      <c r="O74" s="105"/>
      <c r="P74" s="105">
        <f>SUM(P71:P73)</f>
        <v>30</v>
      </c>
      <c r="Q74" s="105"/>
      <c r="R74" s="106">
        <f>SUM(R71:R73)</f>
        <v>30</v>
      </c>
      <c r="S74" s="105"/>
      <c r="T74" s="105"/>
      <c r="U74" s="105"/>
      <c r="V74" s="106"/>
      <c r="W74" s="105"/>
      <c r="X74" s="105"/>
      <c r="Y74" s="105"/>
      <c r="Z74" s="105">
        <f>SUM(Z70:Z73)</f>
        <v>10</v>
      </c>
      <c r="AA74" s="76"/>
      <c r="AB74" s="76"/>
      <c r="AC74" s="76"/>
      <c r="AD74" s="76"/>
    </row>
    <row r="75" spans="1:30" s="13" customFormat="1" ht="12" thickTop="1">
      <c r="A75" s="242" t="s">
        <v>150</v>
      </c>
      <c r="B75" s="177"/>
      <c r="C75" s="178"/>
      <c r="D75" s="112" t="s">
        <v>23</v>
      </c>
      <c r="E75" s="178">
        <v>15</v>
      </c>
      <c r="F75" s="112">
        <v>1</v>
      </c>
      <c r="G75" s="178"/>
      <c r="H75" s="178"/>
      <c r="I75" s="178"/>
      <c r="J75" s="178">
        <v>15</v>
      </c>
      <c r="K75" s="178"/>
      <c r="L75" s="178"/>
      <c r="M75" s="178"/>
      <c r="N75" s="112"/>
      <c r="O75" s="178"/>
      <c r="P75" s="178"/>
      <c r="Q75" s="178"/>
      <c r="R75" s="286">
        <v>15</v>
      </c>
      <c r="S75" s="178"/>
      <c r="T75" s="178"/>
      <c r="U75" s="178"/>
      <c r="V75" s="112"/>
      <c r="W75" s="178"/>
      <c r="X75" s="178"/>
      <c r="Y75" s="178"/>
      <c r="Z75" s="178"/>
      <c r="AA75" s="76"/>
      <c r="AB75" s="76"/>
      <c r="AC75" s="76"/>
      <c r="AD75" s="76"/>
    </row>
    <row r="76" spans="1:30" s="61" customFormat="1" ht="11.25" customHeight="1">
      <c r="A76" s="203" t="s">
        <v>91</v>
      </c>
      <c r="B76" s="199" t="s">
        <v>88</v>
      </c>
      <c r="C76" s="151"/>
      <c r="D76" s="199" t="s">
        <v>23</v>
      </c>
      <c r="E76" s="232">
        <v>30</v>
      </c>
      <c r="F76" s="234">
        <v>2</v>
      </c>
      <c r="G76" s="60"/>
      <c r="H76" s="205"/>
      <c r="I76" s="207"/>
      <c r="J76" s="207"/>
      <c r="K76" s="207"/>
      <c r="L76" s="207"/>
      <c r="M76" s="207"/>
      <c r="N76" s="214">
        <v>30</v>
      </c>
      <c r="O76" s="96"/>
      <c r="P76" s="207"/>
      <c r="Q76" s="207"/>
      <c r="R76" s="216">
        <v>30</v>
      </c>
      <c r="S76" s="60"/>
      <c r="T76" s="207"/>
      <c r="U76" s="207"/>
      <c r="V76" s="216"/>
      <c r="W76" s="60"/>
      <c r="X76" s="207"/>
      <c r="Y76" s="205"/>
      <c r="Z76" s="205"/>
      <c r="AA76" s="72"/>
      <c r="AB76" s="72"/>
      <c r="AC76" s="72"/>
      <c r="AD76" s="72"/>
    </row>
    <row r="77" spans="1:30" s="69" customFormat="1">
      <c r="A77" s="372" t="s">
        <v>92</v>
      </c>
      <c r="B77" s="335" t="s">
        <v>89</v>
      </c>
      <c r="C77" s="337" t="s">
        <v>23</v>
      </c>
      <c r="D77" s="335" t="s">
        <v>23</v>
      </c>
      <c r="E77" s="375">
        <v>120</v>
      </c>
      <c r="F77" s="158">
        <v>4</v>
      </c>
      <c r="G77" s="377"/>
      <c r="H77" s="379"/>
      <c r="I77" s="381"/>
      <c r="J77" s="381"/>
      <c r="K77" s="381"/>
      <c r="L77" s="381"/>
      <c r="M77" s="381"/>
      <c r="N77" s="392">
        <v>120</v>
      </c>
      <c r="O77" s="383"/>
      <c r="P77" s="381"/>
      <c r="Q77" s="381"/>
      <c r="R77" s="385"/>
      <c r="S77" s="377"/>
      <c r="T77" s="381"/>
      <c r="U77" s="381"/>
      <c r="V77" s="385"/>
      <c r="W77" s="377"/>
      <c r="X77" s="381">
        <v>60</v>
      </c>
      <c r="Y77" s="379"/>
      <c r="Z77" s="379">
        <v>60</v>
      </c>
      <c r="AA77" s="76"/>
      <c r="AB77" s="76"/>
      <c r="AC77" s="76"/>
      <c r="AD77" s="76"/>
    </row>
    <row r="78" spans="1:30" s="61" customFormat="1" ht="11.25" customHeight="1">
      <c r="A78" s="373"/>
      <c r="B78" s="360"/>
      <c r="C78" s="374"/>
      <c r="D78" s="360"/>
      <c r="E78" s="376"/>
      <c r="F78" s="159">
        <v>4</v>
      </c>
      <c r="G78" s="378"/>
      <c r="H78" s="380"/>
      <c r="I78" s="382"/>
      <c r="J78" s="382"/>
      <c r="K78" s="382"/>
      <c r="L78" s="382"/>
      <c r="M78" s="382"/>
      <c r="N78" s="393"/>
      <c r="O78" s="384"/>
      <c r="P78" s="382"/>
      <c r="Q78" s="382"/>
      <c r="R78" s="386"/>
      <c r="S78" s="378"/>
      <c r="T78" s="382"/>
      <c r="U78" s="382"/>
      <c r="V78" s="386"/>
      <c r="W78" s="378"/>
      <c r="X78" s="382"/>
      <c r="Y78" s="380"/>
      <c r="Z78" s="380"/>
      <c r="AA78" s="72"/>
      <c r="AB78" s="72"/>
      <c r="AC78" s="72"/>
      <c r="AD78" s="72"/>
    </row>
    <row r="79" spans="1:30" s="61" customFormat="1" ht="12" customHeight="1" thickBot="1">
      <c r="A79" s="202" t="s">
        <v>93</v>
      </c>
      <c r="B79" s="194" t="s">
        <v>90</v>
      </c>
      <c r="C79" s="157"/>
      <c r="D79" s="194" t="s">
        <v>23</v>
      </c>
      <c r="E79" s="160">
        <v>60</v>
      </c>
      <c r="F79" s="161">
        <v>4</v>
      </c>
      <c r="G79" s="80"/>
      <c r="H79" s="204"/>
      <c r="I79" s="206"/>
      <c r="J79" s="206"/>
      <c r="K79" s="206"/>
      <c r="L79" s="206"/>
      <c r="M79" s="206"/>
      <c r="N79" s="213">
        <v>60</v>
      </c>
      <c r="O79" s="97"/>
      <c r="P79" s="206"/>
      <c r="Q79" s="206"/>
      <c r="R79" s="215"/>
      <c r="S79" s="80"/>
      <c r="T79" s="206"/>
      <c r="U79" s="206"/>
      <c r="V79" s="215"/>
      <c r="W79" s="80"/>
      <c r="X79" s="206"/>
      <c r="Y79" s="204"/>
      <c r="Z79" s="204">
        <v>60</v>
      </c>
      <c r="AA79" s="72"/>
      <c r="AB79" s="72"/>
      <c r="AC79" s="72"/>
      <c r="AD79" s="72"/>
    </row>
    <row r="80" spans="1:30" s="71" customFormat="1" ht="12" customHeight="1" thickTop="1" thickBot="1">
      <c r="A80" s="114"/>
      <c r="B80" s="115"/>
      <c r="C80" s="105"/>
      <c r="D80" s="106"/>
      <c r="E80" s="105">
        <f>SUM(E75:E79)</f>
        <v>225</v>
      </c>
      <c r="F80" s="106">
        <f>SUM(F75:F79)</f>
        <v>15</v>
      </c>
      <c r="G80" s="105"/>
      <c r="H80" s="105"/>
      <c r="I80" s="105"/>
      <c r="J80" s="105">
        <f>SUM(J75:J79)</f>
        <v>15</v>
      </c>
      <c r="K80" s="105"/>
      <c r="L80" s="105"/>
      <c r="M80" s="105"/>
      <c r="N80" s="106">
        <f>SUM(N76:N79)</f>
        <v>210</v>
      </c>
      <c r="O80" s="105"/>
      <c r="P80" s="105"/>
      <c r="Q80" s="105"/>
      <c r="R80" s="106">
        <f>SUM(R75:R79)</f>
        <v>45</v>
      </c>
      <c r="S80" s="105"/>
      <c r="T80" s="105"/>
      <c r="U80" s="105"/>
      <c r="V80" s="106"/>
      <c r="W80" s="105"/>
      <c r="X80" s="105">
        <f>SUM(X76:X79)</f>
        <v>60</v>
      </c>
      <c r="Y80" s="105"/>
      <c r="Z80" s="105">
        <f>SUM(Z76:Z79)</f>
        <v>120</v>
      </c>
      <c r="AA80" s="72"/>
      <c r="AB80" s="72"/>
      <c r="AC80" s="72"/>
      <c r="AD80" s="72"/>
    </row>
    <row r="81" spans="1:30" ht="12" thickTop="1">
      <c r="A81" s="288" t="s">
        <v>102</v>
      </c>
      <c r="B81" s="289"/>
      <c r="C81" s="290"/>
      <c r="D81" s="291"/>
      <c r="E81" s="292">
        <f>SUM(E19,E25,E30,E37,E43,E54,E69,E74,E80)</f>
        <v>1000</v>
      </c>
      <c r="F81" s="293"/>
      <c r="G81" s="292">
        <f>SUM(G19,G25,G30,G37,G43,G54,G69,G74,G80)</f>
        <v>380</v>
      </c>
      <c r="H81" s="292">
        <f>SUM(H19,H25,H30,H37,H43,H54,H69,H74,H80)</f>
        <v>50</v>
      </c>
      <c r="I81" s="292">
        <f>SUM(I19,I25,I30,I37,I43,I54,I69,I74,I80)</f>
        <v>200</v>
      </c>
      <c r="J81" s="292">
        <f>SUM(J19,J25,J30,J37,J43,J54,J69,J74,J80)</f>
        <v>40</v>
      </c>
      <c r="K81" s="292"/>
      <c r="L81" s="292">
        <f>SUM(L19,L25,L30,L37,L43,L54,L69,L74,L80)</f>
        <v>60</v>
      </c>
      <c r="M81" s="292">
        <f>SUM(M19,M25,M30,M37,M43,M54,M69,M74,M80)</f>
        <v>60</v>
      </c>
      <c r="N81" s="293">
        <f>SUM(N19,N25,N30,N37,N43,N54,N69,N74,N80)</f>
        <v>210</v>
      </c>
      <c r="O81" s="368">
        <f>SUM(O19,P19,O25,P25,O30,P30,O37,P37,O43,P43,O54,P54,Q84,O69,P69,O74,P74,O80,P80)</f>
        <v>165</v>
      </c>
      <c r="P81" s="369"/>
      <c r="Q81" s="370">
        <f>SUM(Q19,R19,Q25,R25,Q30,R30,Q37,R37,Q43,R43,Q54,R54,Q69,R69,Q74,R74,Q80,R80)</f>
        <v>240</v>
      </c>
      <c r="R81" s="371"/>
      <c r="S81" s="368">
        <f>SUM(S19,T19,S25,T25,S30,T30,S37,T37,S43,T43,S54,T54,S69,T69,S74,T74,S80,T80)</f>
        <v>125</v>
      </c>
      <c r="T81" s="369"/>
      <c r="U81" s="370">
        <f>SUM(U19,V19,U25,V25,U30,V30,U37,V37,U43,V43,U54,V54,U69,V69,U74,V74,U80,V80)</f>
        <v>150</v>
      </c>
      <c r="V81" s="371"/>
      <c r="W81" s="368">
        <f>SUM(W19,X19,W25,X25,W30,X30,W37,X37,W43,X43,W54,X54,W69,X69,W74,X74,W80,X80)</f>
        <v>150</v>
      </c>
      <c r="X81" s="369"/>
      <c r="Y81" s="368">
        <f>SUM(Y19,Z19,Y25,Z25,Y30,Z30,Y37,Z37,Y43,Z43,Y54,Z54,Y69,Z69,Y74,Z74,Y80,Z80)</f>
        <v>170</v>
      </c>
      <c r="Z81" s="369"/>
    </row>
    <row r="82" spans="1:30">
      <c r="A82" s="294" t="s">
        <v>148</v>
      </c>
      <c r="B82" s="295"/>
      <c r="C82" s="296"/>
      <c r="D82" s="297"/>
      <c r="E82" s="298"/>
      <c r="F82" s="299">
        <f>SUM(F19,F25,F30,F37,F43,F54,F69,F74,F80)</f>
        <v>145</v>
      </c>
      <c r="G82" s="298"/>
      <c r="H82" s="300"/>
      <c r="I82" s="300"/>
      <c r="J82" s="300"/>
      <c r="K82" s="300"/>
      <c r="L82" s="301"/>
      <c r="M82" s="301"/>
      <c r="N82" s="302"/>
      <c r="O82" s="394">
        <f>SUM(F12,F13,F14,F15,F17,F23,F71)</f>
        <v>30</v>
      </c>
      <c r="P82" s="395"/>
      <c r="Q82" s="395">
        <f>SUM(F16,F18,F21,F22,F24,F27,F28,F29,F40,F72,F75,F76)</f>
        <v>30</v>
      </c>
      <c r="R82" s="396"/>
      <c r="S82" s="394">
        <f>SUM(F39,F41:F42,F49:F50,F56,F58,F59)</f>
        <v>20</v>
      </c>
      <c r="T82" s="395"/>
      <c r="U82" s="395">
        <f>SUM(F32:F33,F48,F52,F60:F61,F67:F68,F57,F62,F64)</f>
        <v>24</v>
      </c>
      <c r="V82" s="396"/>
      <c r="W82" s="394">
        <f>SUM(F35,F53,F63,F65,F66,F77,F51)</f>
        <v>22</v>
      </c>
      <c r="X82" s="395"/>
      <c r="Y82" s="395">
        <f>SUM(F34,F36,F73,F78,F79)</f>
        <v>19</v>
      </c>
      <c r="Z82" s="395"/>
    </row>
    <row r="83" spans="1:30">
      <c r="A83" s="170" t="s">
        <v>149</v>
      </c>
      <c r="B83" s="171"/>
      <c r="C83" s="172"/>
      <c r="D83" s="173"/>
      <c r="E83" s="239"/>
      <c r="F83" s="243">
        <f>SUM(F35:F36,F39,F48,F71:F72,F75:F79)</f>
        <v>42</v>
      </c>
      <c r="G83" s="239"/>
      <c r="H83" s="174"/>
      <c r="I83" s="174"/>
      <c r="J83" s="174"/>
      <c r="K83" s="174"/>
      <c r="L83" s="175"/>
      <c r="M83" s="175"/>
      <c r="N83" s="176"/>
      <c r="O83" s="463"/>
      <c r="P83" s="464"/>
      <c r="Q83" s="465"/>
      <c r="R83" s="466"/>
      <c r="S83" s="463"/>
      <c r="T83" s="464"/>
      <c r="U83" s="465"/>
      <c r="V83" s="466"/>
      <c r="W83" s="463"/>
      <c r="X83" s="464"/>
      <c r="Y83" s="465"/>
      <c r="Z83" s="464"/>
    </row>
    <row r="84" spans="1:30" ht="38.25" customHeight="1">
      <c r="A84" s="125" t="s">
        <v>94</v>
      </c>
      <c r="B84" s="122"/>
      <c r="C84" s="208" t="s">
        <v>165</v>
      </c>
      <c r="D84" s="210" t="s">
        <v>166</v>
      </c>
      <c r="E84" s="208"/>
      <c r="F84" s="210"/>
      <c r="G84" s="208"/>
      <c r="H84" s="209"/>
      <c r="I84" s="209"/>
      <c r="J84" s="209"/>
      <c r="K84" s="209"/>
      <c r="L84" s="123"/>
      <c r="M84" s="123"/>
      <c r="N84" s="124"/>
      <c r="O84" s="387"/>
      <c r="P84" s="388"/>
      <c r="Q84" s="388"/>
      <c r="R84" s="391"/>
      <c r="S84" s="387"/>
      <c r="T84" s="388"/>
      <c r="U84" s="388"/>
      <c r="V84" s="391"/>
      <c r="W84" s="387"/>
      <c r="X84" s="388"/>
      <c r="Y84" s="388"/>
      <c r="Z84" s="388"/>
    </row>
    <row r="85" spans="1:30">
      <c r="A85" s="42"/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45"/>
      <c r="M85" s="45"/>
      <c r="N85" s="45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30">
      <c r="A86" s="20"/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3"/>
      <c r="M86" s="23"/>
      <c r="N86" s="23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30" ht="12">
      <c r="A87" s="389" t="s">
        <v>103</v>
      </c>
      <c r="B87" s="389"/>
      <c r="C87" s="389"/>
      <c r="D87" s="389"/>
      <c r="E87" s="389"/>
      <c r="F87" s="389"/>
      <c r="G87" s="389"/>
      <c r="H87" s="389"/>
      <c r="I87" s="389"/>
      <c r="J87" s="389"/>
      <c r="K87" s="389"/>
      <c r="L87" s="389"/>
      <c r="M87" s="389"/>
      <c r="N87" s="389"/>
      <c r="O87" s="389"/>
      <c r="P87" s="389"/>
      <c r="Q87" s="389"/>
      <c r="R87" s="389"/>
      <c r="S87" s="389"/>
      <c r="T87" s="389"/>
      <c r="U87" s="389"/>
      <c r="V87" s="389"/>
      <c r="W87" s="389"/>
      <c r="X87" s="389"/>
      <c r="Y87" s="389"/>
      <c r="Z87" s="389"/>
    </row>
    <row r="88" spans="1:30">
      <c r="A88" s="390" t="s">
        <v>59</v>
      </c>
      <c r="B88" s="390"/>
      <c r="C88" s="390"/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Q88" s="390"/>
      <c r="R88" s="390"/>
      <c r="S88" s="390"/>
      <c r="T88" s="390"/>
      <c r="U88" s="390"/>
      <c r="V88" s="390"/>
      <c r="W88" s="390"/>
      <c r="X88" s="390"/>
      <c r="Y88" s="390"/>
      <c r="Z88" s="390"/>
    </row>
    <row r="89" spans="1:30" ht="3.75" customHeight="1">
      <c r="A89" s="13"/>
      <c r="B89" s="13"/>
      <c r="C89" s="13"/>
      <c r="D89" s="13"/>
      <c r="E89" s="13"/>
      <c r="F89" s="13"/>
      <c r="G89" s="14"/>
      <c r="H89" s="14"/>
      <c r="I89" s="14"/>
      <c r="J89" s="14"/>
      <c r="K89" s="14"/>
      <c r="L89" s="14"/>
      <c r="M89" s="14"/>
      <c r="N89" s="14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30">
      <c r="A90" s="397" t="s">
        <v>39</v>
      </c>
      <c r="B90" s="397"/>
      <c r="C90" s="397"/>
      <c r="D90" s="397"/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397"/>
    </row>
    <row r="91" spans="1:30" ht="22.5" customHeight="1">
      <c r="A91" s="317" t="s">
        <v>113</v>
      </c>
      <c r="B91" s="320" t="s">
        <v>40</v>
      </c>
      <c r="C91" s="322" t="s">
        <v>0</v>
      </c>
      <c r="D91" s="323"/>
      <c r="E91" s="324" t="s">
        <v>18</v>
      </c>
      <c r="F91" s="339" t="s">
        <v>1</v>
      </c>
      <c r="G91" s="328" t="s">
        <v>2</v>
      </c>
      <c r="H91" s="315"/>
      <c r="I91" s="315"/>
      <c r="J91" s="315"/>
      <c r="K91" s="315"/>
      <c r="L91" s="315"/>
      <c r="M91" s="315"/>
      <c r="N91" s="331"/>
      <c r="O91" s="322" t="s">
        <v>162</v>
      </c>
      <c r="P91" s="329"/>
      <c r="Q91" s="329"/>
      <c r="R91" s="323"/>
      <c r="S91" s="322" t="s">
        <v>163</v>
      </c>
      <c r="T91" s="329"/>
      <c r="U91" s="329"/>
      <c r="V91" s="323"/>
      <c r="W91" s="322" t="s">
        <v>164</v>
      </c>
      <c r="X91" s="329"/>
      <c r="Y91" s="329"/>
      <c r="Z91" s="329"/>
    </row>
    <row r="92" spans="1:30" s="4" customFormat="1" ht="11.25" customHeight="1">
      <c r="A92" s="318"/>
      <c r="B92" s="320"/>
      <c r="C92" s="322" t="s">
        <v>11</v>
      </c>
      <c r="D92" s="323" t="s">
        <v>10</v>
      </c>
      <c r="E92" s="324"/>
      <c r="F92" s="339"/>
      <c r="G92" s="328" t="s">
        <v>3</v>
      </c>
      <c r="H92" s="315" t="s">
        <v>4</v>
      </c>
      <c r="I92" s="315" t="s">
        <v>5</v>
      </c>
      <c r="J92" s="315"/>
      <c r="K92" s="315"/>
      <c r="L92" s="315" t="s">
        <v>7</v>
      </c>
      <c r="M92" s="315" t="s">
        <v>8</v>
      </c>
      <c r="N92" s="331" t="s">
        <v>9</v>
      </c>
      <c r="O92" s="328" t="s">
        <v>12</v>
      </c>
      <c r="P92" s="315"/>
      <c r="Q92" s="315" t="s">
        <v>13</v>
      </c>
      <c r="R92" s="331"/>
      <c r="S92" s="328" t="s">
        <v>14</v>
      </c>
      <c r="T92" s="315"/>
      <c r="U92" s="315" t="s">
        <v>15</v>
      </c>
      <c r="V92" s="331"/>
      <c r="W92" s="328" t="s">
        <v>16</v>
      </c>
      <c r="X92" s="315"/>
      <c r="Y92" s="315" t="s">
        <v>17</v>
      </c>
      <c r="Z92" s="315"/>
      <c r="AA92" s="74"/>
      <c r="AB92" s="74"/>
      <c r="AC92" s="74"/>
      <c r="AD92" s="74"/>
    </row>
    <row r="93" spans="1:30" ht="15" customHeight="1" thickBot="1">
      <c r="A93" s="319"/>
      <c r="B93" s="321"/>
      <c r="C93" s="326"/>
      <c r="D93" s="327"/>
      <c r="E93" s="325"/>
      <c r="F93" s="340"/>
      <c r="G93" s="330"/>
      <c r="H93" s="316"/>
      <c r="I93" s="189" t="s">
        <v>6</v>
      </c>
      <c r="J93" s="189" t="s">
        <v>3</v>
      </c>
      <c r="K93" s="189" t="s">
        <v>7</v>
      </c>
      <c r="L93" s="316"/>
      <c r="M93" s="316"/>
      <c r="N93" s="332"/>
      <c r="O93" s="191" t="s">
        <v>19</v>
      </c>
      <c r="P93" s="189" t="s">
        <v>5</v>
      </c>
      <c r="Q93" s="189" t="s">
        <v>19</v>
      </c>
      <c r="R93" s="193" t="s">
        <v>5</v>
      </c>
      <c r="S93" s="191" t="s">
        <v>19</v>
      </c>
      <c r="T93" s="189" t="s">
        <v>5</v>
      </c>
      <c r="U93" s="189" t="s">
        <v>19</v>
      </c>
      <c r="V93" s="193" t="s">
        <v>5</v>
      </c>
      <c r="W93" s="191" t="s">
        <v>19</v>
      </c>
      <c r="X93" s="189" t="s">
        <v>5</v>
      </c>
      <c r="Y93" s="189" t="s">
        <v>19</v>
      </c>
      <c r="Z93" s="189" t="s">
        <v>5</v>
      </c>
    </row>
    <row r="94" spans="1:30" ht="12" thickTop="1">
      <c r="A94" s="238" t="s">
        <v>60</v>
      </c>
      <c r="B94" s="221" t="s">
        <v>140</v>
      </c>
      <c r="C94" s="15" t="s">
        <v>154</v>
      </c>
      <c r="D94" s="221"/>
      <c r="E94" s="19">
        <v>20</v>
      </c>
      <c r="F94" s="220">
        <v>2</v>
      </c>
      <c r="G94" s="19">
        <v>20</v>
      </c>
      <c r="H94" s="218"/>
      <c r="I94" s="218"/>
      <c r="J94" s="218"/>
      <c r="K94" s="218"/>
      <c r="L94" s="218"/>
      <c r="M94" s="218"/>
      <c r="N94" s="220"/>
      <c r="O94" s="19"/>
      <c r="P94" s="218"/>
      <c r="Q94" s="218"/>
      <c r="R94" s="220"/>
      <c r="S94" s="19">
        <v>20</v>
      </c>
      <c r="T94" s="218"/>
      <c r="U94" s="218"/>
      <c r="V94" s="220"/>
      <c r="W94" s="181"/>
      <c r="X94" s="224"/>
      <c r="Y94" s="224"/>
      <c r="Z94" s="224"/>
    </row>
    <row r="95" spans="1:30">
      <c r="A95" s="25" t="s">
        <v>61</v>
      </c>
      <c r="B95" s="36" t="s">
        <v>140</v>
      </c>
      <c r="C95" s="16"/>
      <c r="D95" s="36" t="s">
        <v>154</v>
      </c>
      <c r="E95" s="17">
        <v>20</v>
      </c>
      <c r="F95" s="18">
        <v>2</v>
      </c>
      <c r="G95" s="17">
        <v>20</v>
      </c>
      <c r="H95" s="12"/>
      <c r="I95" s="12"/>
      <c r="J95" s="12"/>
      <c r="K95" s="12"/>
      <c r="L95" s="12"/>
      <c r="M95" s="12"/>
      <c r="N95" s="18"/>
      <c r="O95" s="17"/>
      <c r="P95" s="12"/>
      <c r="Q95" s="12"/>
      <c r="R95" s="18"/>
      <c r="S95" s="17"/>
      <c r="T95" s="12"/>
      <c r="U95" s="12">
        <v>20</v>
      </c>
      <c r="V95" s="18"/>
      <c r="W95" s="182"/>
      <c r="X95" s="183"/>
      <c r="Y95" s="183"/>
      <c r="Z95" s="183"/>
    </row>
    <row r="96" spans="1:30" s="1" customFormat="1" ht="12" customHeight="1">
      <c r="A96" s="25" t="s">
        <v>62</v>
      </c>
      <c r="B96" s="36" t="s">
        <v>140</v>
      </c>
      <c r="C96" s="16" t="s">
        <v>21</v>
      </c>
      <c r="D96" s="36"/>
      <c r="E96" s="17">
        <v>20</v>
      </c>
      <c r="F96" s="18">
        <v>2</v>
      </c>
      <c r="G96" s="17"/>
      <c r="H96" s="12">
        <v>20</v>
      </c>
      <c r="I96" s="12"/>
      <c r="J96" s="12"/>
      <c r="K96" s="12"/>
      <c r="L96" s="12"/>
      <c r="M96" s="12"/>
      <c r="N96" s="18"/>
      <c r="O96" s="17"/>
      <c r="P96" s="12"/>
      <c r="Q96" s="12"/>
      <c r="R96" s="18"/>
      <c r="S96" s="17">
        <v>20</v>
      </c>
      <c r="T96" s="12"/>
      <c r="U96" s="12"/>
      <c r="V96" s="18"/>
      <c r="W96" s="182"/>
      <c r="X96" s="183"/>
      <c r="Y96" s="183"/>
      <c r="Z96" s="183"/>
      <c r="AA96" s="75"/>
      <c r="AB96" s="75"/>
      <c r="AC96" s="75"/>
      <c r="AD96" s="75"/>
    </row>
    <row r="97" spans="1:30">
      <c r="A97" s="25" t="s">
        <v>63</v>
      </c>
      <c r="B97" s="36" t="s">
        <v>140</v>
      </c>
      <c r="C97" s="16"/>
      <c r="D97" s="36" t="s">
        <v>154</v>
      </c>
      <c r="E97" s="17">
        <v>10</v>
      </c>
      <c r="F97" s="18">
        <v>1</v>
      </c>
      <c r="G97" s="17"/>
      <c r="H97" s="12">
        <v>10</v>
      </c>
      <c r="I97" s="12"/>
      <c r="J97" s="12"/>
      <c r="K97" s="12"/>
      <c r="L97" s="12"/>
      <c r="M97" s="12"/>
      <c r="N97" s="18"/>
      <c r="O97" s="17"/>
      <c r="P97" s="12"/>
      <c r="Q97" s="12"/>
      <c r="R97" s="18"/>
      <c r="S97" s="17"/>
      <c r="T97" s="12"/>
      <c r="U97" s="12"/>
      <c r="V97" s="18"/>
      <c r="W97" s="182"/>
      <c r="X97" s="183"/>
      <c r="Y97" s="183">
        <v>10</v>
      </c>
      <c r="Z97" s="183"/>
    </row>
    <row r="98" spans="1:30">
      <c r="A98" s="25" t="s">
        <v>64</v>
      </c>
      <c r="B98" s="36" t="s">
        <v>140</v>
      </c>
      <c r="C98" s="16"/>
      <c r="D98" s="36" t="s">
        <v>154</v>
      </c>
      <c r="E98" s="17">
        <v>10</v>
      </c>
      <c r="F98" s="18">
        <v>1</v>
      </c>
      <c r="G98" s="17">
        <v>10</v>
      </c>
      <c r="H98" s="12"/>
      <c r="I98" s="12"/>
      <c r="J98" s="12"/>
      <c r="K98" s="12"/>
      <c r="L98" s="12"/>
      <c r="M98" s="12"/>
      <c r="N98" s="18"/>
      <c r="O98" s="17"/>
      <c r="P98" s="12"/>
      <c r="Q98" s="12"/>
      <c r="R98" s="18"/>
      <c r="S98" s="17"/>
      <c r="T98" s="12"/>
      <c r="U98" s="12">
        <v>10</v>
      </c>
      <c r="V98" s="18"/>
      <c r="W98" s="182"/>
      <c r="X98" s="183"/>
      <c r="Y98" s="183"/>
      <c r="Z98" s="183"/>
    </row>
    <row r="99" spans="1:30" s="303" customFormat="1">
      <c r="A99" s="25" t="s">
        <v>173</v>
      </c>
      <c r="B99" s="36" t="s">
        <v>174</v>
      </c>
      <c r="C99" s="16" t="s">
        <v>154</v>
      </c>
      <c r="D99" s="36"/>
      <c r="E99" s="17">
        <v>10</v>
      </c>
      <c r="F99" s="18">
        <v>1</v>
      </c>
      <c r="G99" s="17">
        <v>10</v>
      </c>
      <c r="H99" s="12"/>
      <c r="I99" s="12"/>
      <c r="J99" s="12"/>
      <c r="K99" s="12"/>
      <c r="L99" s="12"/>
      <c r="M99" s="12"/>
      <c r="N99" s="18"/>
      <c r="O99" s="17"/>
      <c r="P99" s="12"/>
      <c r="Q99" s="12"/>
      <c r="R99" s="18"/>
      <c r="S99" s="17">
        <v>10</v>
      </c>
      <c r="T99" s="12"/>
      <c r="U99" s="12"/>
      <c r="V99" s="18"/>
      <c r="W99" s="182"/>
      <c r="X99" s="183"/>
      <c r="Y99" s="183"/>
      <c r="Z99" s="183"/>
      <c r="AA99" s="72"/>
      <c r="AB99" s="72"/>
      <c r="AC99" s="72"/>
      <c r="AD99" s="72"/>
    </row>
    <row r="100" spans="1:30">
      <c r="A100" s="25" t="s">
        <v>65</v>
      </c>
      <c r="B100" s="36" t="s">
        <v>140</v>
      </c>
      <c r="C100" s="16" t="s">
        <v>154</v>
      </c>
      <c r="D100" s="36"/>
      <c r="E100" s="17">
        <v>20</v>
      </c>
      <c r="F100" s="36">
        <v>3</v>
      </c>
      <c r="G100" s="17">
        <v>10</v>
      </c>
      <c r="H100" s="68"/>
      <c r="I100" s="12">
        <v>10</v>
      </c>
      <c r="J100" s="12"/>
      <c r="K100" s="12"/>
      <c r="L100" s="12"/>
      <c r="M100" s="12"/>
      <c r="N100" s="18"/>
      <c r="O100" s="17"/>
      <c r="P100" s="12"/>
      <c r="Q100" s="12"/>
      <c r="R100" s="18"/>
      <c r="S100" s="17">
        <v>10</v>
      </c>
      <c r="T100" s="12">
        <v>10</v>
      </c>
      <c r="U100" s="12"/>
      <c r="V100" s="18"/>
      <c r="W100" s="17"/>
      <c r="X100" s="12"/>
      <c r="Y100" s="12"/>
      <c r="Z100" s="12"/>
    </row>
    <row r="101" spans="1:30">
      <c r="A101" s="403" t="s">
        <v>66</v>
      </c>
      <c r="B101" s="405" t="s">
        <v>144</v>
      </c>
      <c r="C101" s="407" t="s">
        <v>154</v>
      </c>
      <c r="D101" s="405" t="s">
        <v>154</v>
      </c>
      <c r="E101" s="401">
        <v>40</v>
      </c>
      <c r="F101" s="46">
        <v>2</v>
      </c>
      <c r="G101" s="401">
        <v>15</v>
      </c>
      <c r="H101" s="409"/>
      <c r="I101" s="344">
        <v>25</v>
      </c>
      <c r="J101" s="344"/>
      <c r="K101" s="344"/>
      <c r="L101" s="344"/>
      <c r="M101" s="344"/>
      <c r="N101" s="399"/>
      <c r="O101" s="401"/>
      <c r="P101" s="344"/>
      <c r="Q101" s="344"/>
      <c r="R101" s="399"/>
      <c r="S101" s="401">
        <v>15</v>
      </c>
      <c r="T101" s="344"/>
      <c r="U101" s="344"/>
      <c r="V101" s="399">
        <v>25</v>
      </c>
      <c r="W101" s="418"/>
      <c r="X101" s="411"/>
      <c r="Y101" s="411"/>
      <c r="Z101" s="411"/>
    </row>
    <row r="102" spans="1:30">
      <c r="A102" s="404"/>
      <c r="B102" s="406"/>
      <c r="C102" s="408"/>
      <c r="D102" s="406"/>
      <c r="E102" s="402"/>
      <c r="F102" s="221">
        <v>3</v>
      </c>
      <c r="G102" s="402"/>
      <c r="H102" s="410"/>
      <c r="I102" s="398"/>
      <c r="J102" s="398"/>
      <c r="K102" s="398"/>
      <c r="L102" s="398"/>
      <c r="M102" s="398"/>
      <c r="N102" s="400"/>
      <c r="O102" s="402"/>
      <c r="P102" s="398"/>
      <c r="Q102" s="398"/>
      <c r="R102" s="400"/>
      <c r="S102" s="402"/>
      <c r="T102" s="398"/>
      <c r="U102" s="398"/>
      <c r="V102" s="400"/>
      <c r="W102" s="419"/>
      <c r="X102" s="412"/>
      <c r="Y102" s="412"/>
      <c r="Z102" s="412"/>
    </row>
    <row r="103" spans="1:30">
      <c r="A103" s="25" t="s">
        <v>67</v>
      </c>
      <c r="B103" s="36" t="s">
        <v>145</v>
      </c>
      <c r="C103" s="16" t="s">
        <v>154</v>
      </c>
      <c r="D103" s="36"/>
      <c r="E103" s="17">
        <v>35</v>
      </c>
      <c r="F103" s="18">
        <v>4</v>
      </c>
      <c r="G103" s="17"/>
      <c r="H103" s="2"/>
      <c r="I103" s="12">
        <v>35</v>
      </c>
      <c r="J103" s="12"/>
      <c r="K103" s="12"/>
      <c r="L103" s="12"/>
      <c r="M103" s="12"/>
      <c r="N103" s="18"/>
      <c r="O103" s="17"/>
      <c r="P103" s="12"/>
      <c r="Q103" s="12"/>
      <c r="R103" s="18"/>
      <c r="S103" s="17"/>
      <c r="T103" s="12"/>
      <c r="U103" s="12"/>
      <c r="V103" s="18"/>
      <c r="W103" s="182"/>
      <c r="X103" s="183">
        <v>35</v>
      </c>
      <c r="Y103" s="183"/>
      <c r="Z103" s="183"/>
    </row>
    <row r="104" spans="1:30">
      <c r="A104" s="25" t="s">
        <v>68</v>
      </c>
      <c r="B104" s="36" t="s">
        <v>145</v>
      </c>
      <c r="C104" s="16" t="s">
        <v>156</v>
      </c>
      <c r="D104" s="36"/>
      <c r="E104" s="17">
        <v>30</v>
      </c>
      <c r="F104" s="18">
        <v>4</v>
      </c>
      <c r="G104" s="17">
        <v>10</v>
      </c>
      <c r="H104" s="2"/>
      <c r="I104" s="12">
        <v>20</v>
      </c>
      <c r="J104" s="12"/>
      <c r="K104" s="12"/>
      <c r="L104" s="12"/>
      <c r="M104" s="12"/>
      <c r="N104" s="18"/>
      <c r="O104" s="17"/>
      <c r="P104" s="12"/>
      <c r="Q104" s="12"/>
      <c r="R104" s="18"/>
      <c r="S104" s="17"/>
      <c r="T104" s="12"/>
      <c r="U104" s="12"/>
      <c r="V104" s="18"/>
      <c r="W104" s="182">
        <v>10</v>
      </c>
      <c r="X104" s="183">
        <v>20</v>
      </c>
      <c r="Y104" s="183"/>
      <c r="Z104" s="183"/>
    </row>
    <row r="105" spans="1:30">
      <c r="A105" s="25" t="s">
        <v>69</v>
      </c>
      <c r="B105" s="36" t="s">
        <v>145</v>
      </c>
      <c r="C105" s="16"/>
      <c r="D105" s="36" t="s">
        <v>154</v>
      </c>
      <c r="E105" s="17">
        <v>25</v>
      </c>
      <c r="F105" s="18">
        <v>2</v>
      </c>
      <c r="G105" s="17"/>
      <c r="H105" s="2"/>
      <c r="I105" s="12">
        <v>25</v>
      </c>
      <c r="J105" s="12"/>
      <c r="K105" s="12"/>
      <c r="L105" s="12"/>
      <c r="M105" s="12"/>
      <c r="N105" s="18"/>
      <c r="O105" s="17"/>
      <c r="P105" s="12"/>
      <c r="Q105" s="12"/>
      <c r="R105" s="18"/>
      <c r="S105" s="17"/>
      <c r="T105" s="12"/>
      <c r="U105" s="12"/>
      <c r="V105" s="18"/>
      <c r="W105" s="182"/>
      <c r="X105" s="183"/>
      <c r="Y105" s="183"/>
      <c r="Z105" s="183">
        <v>25</v>
      </c>
    </row>
    <row r="106" spans="1:30" ht="11.25" customHeight="1" thickBot="1">
      <c r="A106" s="37" t="s">
        <v>70</v>
      </c>
      <c r="B106" s="36" t="s">
        <v>145</v>
      </c>
      <c r="C106" s="38"/>
      <c r="D106" s="39" t="s">
        <v>154</v>
      </c>
      <c r="E106" s="40">
        <v>35</v>
      </c>
      <c r="F106" s="41">
        <v>4</v>
      </c>
      <c r="G106" s="40"/>
      <c r="H106" s="33"/>
      <c r="I106" s="34">
        <v>35</v>
      </c>
      <c r="J106" s="34"/>
      <c r="K106" s="34"/>
      <c r="L106" s="34"/>
      <c r="M106" s="34"/>
      <c r="N106" s="41"/>
      <c r="O106" s="40"/>
      <c r="P106" s="34"/>
      <c r="Q106" s="34"/>
      <c r="R106" s="41"/>
      <c r="S106" s="40"/>
      <c r="T106" s="34"/>
      <c r="U106" s="34"/>
      <c r="V106" s="41"/>
      <c r="W106" s="184"/>
      <c r="X106" s="185"/>
      <c r="Y106" s="185"/>
      <c r="Z106" s="185">
        <v>35</v>
      </c>
    </row>
    <row r="107" spans="1:30" ht="12" thickTop="1">
      <c r="A107" s="120" t="s">
        <v>104</v>
      </c>
      <c r="B107" s="138"/>
      <c r="C107" s="211"/>
      <c r="D107" s="225"/>
      <c r="E107" s="211">
        <f>SUM(E94:E106)</f>
        <v>275</v>
      </c>
      <c r="F107" s="225"/>
      <c r="G107" s="211">
        <f>SUM(G94:G106)</f>
        <v>95</v>
      </c>
      <c r="H107" s="212">
        <f>SUM(H94:H106)</f>
        <v>30</v>
      </c>
      <c r="I107" s="212">
        <f>SUM(I94:I106)</f>
        <v>150</v>
      </c>
      <c r="J107" s="212"/>
      <c r="K107" s="212"/>
      <c r="L107" s="108"/>
      <c r="M107" s="108"/>
      <c r="N107" s="139"/>
      <c r="O107" s="413"/>
      <c r="P107" s="414"/>
      <c r="Q107" s="414"/>
      <c r="R107" s="415"/>
      <c r="S107" s="413">
        <f>SUM(S94:T106)</f>
        <v>85</v>
      </c>
      <c r="T107" s="414"/>
      <c r="U107" s="414">
        <f>SUM(U94:V106)</f>
        <v>55</v>
      </c>
      <c r="V107" s="415"/>
      <c r="W107" s="416">
        <f>SUM(W94:X106)</f>
        <v>65</v>
      </c>
      <c r="X107" s="417"/>
      <c r="Y107" s="417">
        <f>SUM(Y94:Z106)</f>
        <v>70</v>
      </c>
      <c r="Z107" s="417"/>
    </row>
    <row r="108" spans="1:30">
      <c r="A108" s="121" t="s">
        <v>105</v>
      </c>
      <c r="B108" s="210"/>
      <c r="C108" s="208"/>
      <c r="D108" s="210"/>
      <c r="E108" s="208"/>
      <c r="F108" s="210">
        <f>SUM(F94:F106)</f>
        <v>31</v>
      </c>
      <c r="G108" s="208"/>
      <c r="H108" s="209"/>
      <c r="I108" s="209"/>
      <c r="J108" s="209"/>
      <c r="K108" s="209"/>
      <c r="L108" s="123"/>
      <c r="M108" s="123"/>
      <c r="N108" s="124"/>
      <c r="O108" s="387"/>
      <c r="P108" s="388"/>
      <c r="Q108" s="388"/>
      <c r="R108" s="391"/>
      <c r="S108" s="387">
        <f>SUM(F94,F96,F99,F100,F101)</f>
        <v>10</v>
      </c>
      <c r="T108" s="388"/>
      <c r="U108" s="388">
        <f>SUM(F95,F98,F102)</f>
        <v>6</v>
      </c>
      <c r="V108" s="391"/>
      <c r="W108" s="421">
        <f>SUM(F103,F104)</f>
        <v>8</v>
      </c>
      <c r="X108" s="420"/>
      <c r="Y108" s="420">
        <f>SUM(F97,F106,F105)</f>
        <v>7</v>
      </c>
      <c r="Z108" s="420"/>
    </row>
    <row r="109" spans="1:30" ht="21.75" customHeight="1">
      <c r="A109" s="125" t="s">
        <v>116</v>
      </c>
      <c r="B109" s="140"/>
      <c r="C109" s="208" t="s">
        <v>167</v>
      </c>
      <c r="D109" s="210" t="s">
        <v>157</v>
      </c>
      <c r="E109" s="208"/>
      <c r="F109" s="210"/>
      <c r="G109" s="208"/>
      <c r="H109" s="209"/>
      <c r="I109" s="209"/>
      <c r="J109" s="209"/>
      <c r="K109" s="209"/>
      <c r="L109" s="123"/>
      <c r="M109" s="123"/>
      <c r="N109" s="124"/>
      <c r="O109" s="387"/>
      <c r="P109" s="388"/>
      <c r="Q109" s="388"/>
      <c r="R109" s="391"/>
      <c r="S109" s="387"/>
      <c r="T109" s="388"/>
      <c r="U109" s="388"/>
      <c r="V109" s="391"/>
      <c r="W109" s="421"/>
      <c r="X109" s="420"/>
      <c r="Y109" s="420"/>
      <c r="Z109" s="420"/>
    </row>
    <row r="110" spans="1:30">
      <c r="Z110" s="103"/>
    </row>
    <row r="111" spans="1:30" ht="12.75">
      <c r="N111" s="14" t="s">
        <v>107</v>
      </c>
      <c r="Z111" s="103"/>
      <c r="AA111" s="244"/>
    </row>
    <row r="112" spans="1:30" ht="11.25" customHeight="1">
      <c r="A112" s="141" t="s">
        <v>95</v>
      </c>
      <c r="B112" s="140"/>
      <c r="C112" s="208"/>
      <c r="D112" s="210"/>
      <c r="E112" s="208">
        <f>SUM(E81,E107)</f>
        <v>1275</v>
      </c>
      <c r="F112" s="210"/>
      <c r="G112" s="208">
        <f>SUM(G81,G107)</f>
        <v>475</v>
      </c>
      <c r="H112" s="208">
        <f>SUM(H81,H107)</f>
        <v>80</v>
      </c>
      <c r="I112" s="208">
        <f>SUM(I81,I107)</f>
        <v>350</v>
      </c>
      <c r="J112" s="208">
        <f>SUM(J81,J107)</f>
        <v>40</v>
      </c>
      <c r="K112" s="208"/>
      <c r="L112" s="208">
        <f>SUM(L81,L107)</f>
        <v>60</v>
      </c>
      <c r="M112" s="208">
        <f>SUM(M81,M107)</f>
        <v>60</v>
      </c>
      <c r="N112" s="210">
        <f>SUM(N81,N107)</f>
        <v>210</v>
      </c>
      <c r="O112" s="387">
        <f>SUM(O81,O107)</f>
        <v>165</v>
      </c>
      <c r="P112" s="388"/>
      <c r="Q112" s="388">
        <f>SUM(Q81,Q107)</f>
        <v>240</v>
      </c>
      <c r="R112" s="391"/>
      <c r="S112" s="387">
        <f>SUM(S81,S107)</f>
        <v>210</v>
      </c>
      <c r="T112" s="388"/>
      <c r="U112" s="388">
        <f>SUM(U81,U107)</f>
        <v>205</v>
      </c>
      <c r="V112" s="391"/>
      <c r="W112" s="387">
        <f>SUM(W81,W107)</f>
        <v>215</v>
      </c>
      <c r="X112" s="422"/>
      <c r="Y112" s="388">
        <f>SUM(Y81,Y107)</f>
        <v>240</v>
      </c>
      <c r="Z112" s="388"/>
    </row>
    <row r="113" spans="1:30" ht="12" thickBot="1">
      <c r="A113" s="148" t="s">
        <v>108</v>
      </c>
      <c r="B113" s="228"/>
      <c r="C113" s="226"/>
      <c r="D113" s="228"/>
      <c r="E113" s="226"/>
      <c r="F113" s="263">
        <f>SUM(F82,F108)</f>
        <v>176</v>
      </c>
      <c r="G113" s="226"/>
      <c r="H113" s="227"/>
      <c r="I113" s="227"/>
      <c r="J113" s="227"/>
      <c r="K113" s="227"/>
      <c r="L113" s="149"/>
      <c r="M113" s="149"/>
      <c r="N113" s="150"/>
      <c r="O113" s="425">
        <f>SUM(O82,O108)</f>
        <v>30</v>
      </c>
      <c r="P113" s="426"/>
      <c r="Q113" s="426">
        <f>SUM(Q82,Q108)</f>
        <v>30</v>
      </c>
      <c r="R113" s="427"/>
      <c r="S113" s="425">
        <f>SUM(S82,S108)</f>
        <v>30</v>
      </c>
      <c r="T113" s="426"/>
      <c r="U113" s="426">
        <f>SUM(U82,U108)</f>
        <v>30</v>
      </c>
      <c r="V113" s="427"/>
      <c r="W113" s="423">
        <f>SUM(W82,W108)</f>
        <v>30</v>
      </c>
      <c r="X113" s="424"/>
      <c r="Y113" s="424">
        <f>SUM(Y82,Y108)</f>
        <v>26</v>
      </c>
      <c r="Z113" s="424"/>
    </row>
    <row r="114" spans="1:30" ht="10.15" customHeight="1" thickTop="1">
      <c r="A114" s="162" t="s">
        <v>124</v>
      </c>
      <c r="B114" s="163"/>
      <c r="C114" s="232"/>
      <c r="D114" s="234"/>
      <c r="E114" s="232"/>
      <c r="F114" s="234">
        <f>SUM(F83)</f>
        <v>42</v>
      </c>
      <c r="G114" s="232"/>
      <c r="H114" s="233"/>
      <c r="I114" s="233"/>
      <c r="J114" s="233"/>
      <c r="K114" s="233"/>
      <c r="L114" s="104"/>
      <c r="M114" s="104"/>
      <c r="N114" s="164"/>
      <c r="O114" s="431"/>
      <c r="P114" s="432"/>
      <c r="Q114" s="432"/>
      <c r="R114" s="433"/>
      <c r="S114" s="431"/>
      <c r="T114" s="432"/>
      <c r="U114" s="432"/>
      <c r="V114" s="433"/>
      <c r="W114" s="431"/>
      <c r="X114" s="432"/>
      <c r="Y114" s="432"/>
      <c r="Z114" s="432"/>
    </row>
    <row r="115" spans="1:30">
      <c r="A115" s="126" t="s">
        <v>125</v>
      </c>
      <c r="B115" s="127"/>
      <c r="C115" s="229"/>
      <c r="D115" s="231"/>
      <c r="E115" s="229"/>
      <c r="F115" s="231">
        <f>SUM(F108)</f>
        <v>31</v>
      </c>
      <c r="G115" s="229"/>
      <c r="H115" s="230"/>
      <c r="I115" s="230"/>
      <c r="J115" s="230"/>
      <c r="K115" s="230"/>
      <c r="L115" s="128"/>
      <c r="M115" s="128"/>
      <c r="N115" s="129"/>
      <c r="O115" s="428"/>
      <c r="P115" s="429"/>
      <c r="Q115" s="429"/>
      <c r="R115" s="430"/>
      <c r="S115" s="428"/>
      <c r="T115" s="429"/>
      <c r="U115" s="429"/>
      <c r="V115" s="430"/>
      <c r="W115" s="428"/>
      <c r="X115" s="429"/>
      <c r="Y115" s="429"/>
      <c r="Z115" s="429"/>
    </row>
    <row r="116" spans="1:30" ht="12" thickBot="1">
      <c r="A116" s="166" t="s">
        <v>147</v>
      </c>
      <c r="B116" s="167"/>
      <c r="C116" s="235"/>
      <c r="D116" s="168"/>
      <c r="E116" s="235"/>
      <c r="F116" s="168">
        <f>180-F113</f>
        <v>4</v>
      </c>
      <c r="G116" s="235"/>
      <c r="H116" s="169"/>
      <c r="I116" s="169"/>
      <c r="J116" s="169"/>
      <c r="K116" s="169"/>
      <c r="L116" s="169"/>
      <c r="M116" s="169"/>
      <c r="N116" s="168"/>
      <c r="O116" s="434"/>
      <c r="P116" s="435"/>
      <c r="Q116" s="436"/>
      <c r="R116" s="437"/>
      <c r="S116" s="434"/>
      <c r="T116" s="435"/>
      <c r="U116" s="436"/>
      <c r="V116" s="437"/>
      <c r="W116" s="434"/>
      <c r="X116" s="435"/>
      <c r="Y116" s="436">
        <f>30-Y113</f>
        <v>4</v>
      </c>
      <c r="Z116" s="435"/>
    </row>
    <row r="117" spans="1:30" ht="12" thickTop="1">
      <c r="A117" s="142" t="s">
        <v>106</v>
      </c>
      <c r="B117" s="143"/>
      <c r="C117" s="236"/>
      <c r="D117" s="144"/>
      <c r="E117" s="236"/>
      <c r="F117" s="144">
        <f>SUM(F113,F116)</f>
        <v>180</v>
      </c>
      <c r="G117" s="236"/>
      <c r="H117" s="145"/>
      <c r="I117" s="145"/>
      <c r="J117" s="145"/>
      <c r="K117" s="145"/>
      <c r="L117" s="145"/>
      <c r="M117" s="145"/>
      <c r="N117" s="144"/>
      <c r="O117" s="441"/>
      <c r="P117" s="442"/>
      <c r="Q117" s="443"/>
      <c r="R117" s="444"/>
      <c r="S117" s="441"/>
      <c r="T117" s="442"/>
      <c r="U117" s="443"/>
      <c r="V117" s="444"/>
      <c r="W117" s="441"/>
      <c r="X117" s="442"/>
      <c r="Y117" s="443"/>
      <c r="Z117" s="442"/>
    </row>
    <row r="118" spans="1:30">
      <c r="A118" s="146" t="s">
        <v>109</v>
      </c>
      <c r="B118" s="147"/>
      <c r="C118" s="190"/>
      <c r="D118" s="192"/>
      <c r="E118" s="190">
        <f>SUM(45+E112)</f>
        <v>1320</v>
      </c>
      <c r="F118" s="192"/>
      <c r="G118" s="190"/>
      <c r="H118" s="188"/>
      <c r="I118" s="188"/>
      <c r="J118" s="188"/>
      <c r="K118" s="188"/>
      <c r="L118" s="188"/>
      <c r="M118" s="188"/>
      <c r="N118" s="192"/>
      <c r="O118" s="438"/>
      <c r="P118" s="328"/>
      <c r="Q118" s="439"/>
      <c r="R118" s="440"/>
      <c r="S118" s="438"/>
      <c r="T118" s="328"/>
      <c r="U118" s="439"/>
      <c r="V118" s="440"/>
      <c r="W118" s="438"/>
      <c r="X118" s="328"/>
      <c r="Y118" s="439"/>
      <c r="Z118" s="328"/>
    </row>
    <row r="119" spans="1:30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9"/>
    </row>
    <row r="120" spans="1:30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99"/>
    </row>
    <row r="121" spans="1:30" ht="12">
      <c r="A121" s="313" t="s">
        <v>103</v>
      </c>
      <c r="B121" s="313"/>
      <c r="C121" s="313"/>
      <c r="D121" s="313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</row>
    <row r="122" spans="1:30">
      <c r="A122" s="390" t="s">
        <v>72</v>
      </c>
      <c r="B122" s="390"/>
      <c r="C122" s="390"/>
      <c r="D122" s="390"/>
      <c r="E122" s="390"/>
      <c r="F122" s="390"/>
      <c r="G122" s="390"/>
      <c r="H122" s="390"/>
      <c r="I122" s="390"/>
      <c r="J122" s="390"/>
      <c r="K122" s="390"/>
      <c r="L122" s="390"/>
      <c r="M122" s="390"/>
      <c r="N122" s="390"/>
      <c r="O122" s="390"/>
      <c r="P122" s="390"/>
      <c r="Q122" s="390"/>
      <c r="R122" s="390"/>
      <c r="S122" s="390"/>
      <c r="T122" s="390"/>
      <c r="U122" s="390"/>
      <c r="V122" s="390"/>
      <c r="W122" s="390"/>
      <c r="X122" s="390"/>
      <c r="Y122" s="390"/>
      <c r="Z122" s="390"/>
    </row>
    <row r="123" spans="1:30" ht="3.75" customHeight="1">
      <c r="A123" s="13"/>
      <c r="B123" s="13"/>
      <c r="C123" s="13"/>
      <c r="D123" s="13"/>
      <c r="E123" s="13"/>
      <c r="F123" s="13"/>
      <c r="G123" s="14"/>
      <c r="H123" s="14"/>
      <c r="I123" s="14"/>
      <c r="J123" s="14"/>
      <c r="K123" s="14"/>
      <c r="L123" s="14"/>
      <c r="M123" s="14"/>
      <c r="N123" s="14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30">
      <c r="A124" s="397" t="s">
        <v>39</v>
      </c>
      <c r="B124" s="397"/>
      <c r="C124" s="397"/>
      <c r="D124" s="397"/>
      <c r="E124" s="397"/>
      <c r="F124" s="397"/>
      <c r="G124" s="397"/>
      <c r="H124" s="397"/>
      <c r="I124" s="397"/>
      <c r="J124" s="397"/>
      <c r="K124" s="397"/>
      <c r="L124" s="397"/>
      <c r="M124" s="397"/>
      <c r="N124" s="397"/>
      <c r="O124" s="397"/>
      <c r="P124" s="397"/>
      <c r="Q124" s="397"/>
      <c r="R124" s="397"/>
      <c r="S124" s="397"/>
      <c r="T124" s="397"/>
      <c r="U124" s="397"/>
      <c r="V124" s="397"/>
      <c r="W124" s="397"/>
      <c r="X124" s="397"/>
      <c r="Y124" s="397"/>
      <c r="Z124" s="397"/>
    </row>
    <row r="125" spans="1:30" ht="22.5" customHeight="1">
      <c r="A125" s="317" t="s">
        <v>114</v>
      </c>
      <c r="B125" s="320" t="s">
        <v>40</v>
      </c>
      <c r="C125" s="322" t="s">
        <v>0</v>
      </c>
      <c r="D125" s="323"/>
      <c r="E125" s="324" t="s">
        <v>18</v>
      </c>
      <c r="F125" s="339" t="s">
        <v>1</v>
      </c>
      <c r="G125" s="328" t="s">
        <v>2</v>
      </c>
      <c r="H125" s="315"/>
      <c r="I125" s="315"/>
      <c r="J125" s="315"/>
      <c r="K125" s="315"/>
      <c r="L125" s="315"/>
      <c r="M125" s="315"/>
      <c r="N125" s="331"/>
      <c r="O125" s="322" t="s">
        <v>162</v>
      </c>
      <c r="P125" s="329"/>
      <c r="Q125" s="329"/>
      <c r="R125" s="323"/>
      <c r="S125" s="322" t="s">
        <v>163</v>
      </c>
      <c r="T125" s="329"/>
      <c r="U125" s="329"/>
      <c r="V125" s="323"/>
      <c r="W125" s="322" t="s">
        <v>164</v>
      </c>
      <c r="X125" s="329"/>
      <c r="Y125" s="329"/>
      <c r="Z125" s="329"/>
    </row>
    <row r="126" spans="1:30" s="4" customFormat="1" ht="11.25" customHeight="1">
      <c r="A126" s="318"/>
      <c r="B126" s="320"/>
      <c r="C126" s="322" t="s">
        <v>11</v>
      </c>
      <c r="D126" s="323" t="s">
        <v>10</v>
      </c>
      <c r="E126" s="324"/>
      <c r="F126" s="339"/>
      <c r="G126" s="328" t="s">
        <v>3</v>
      </c>
      <c r="H126" s="315" t="s">
        <v>4</v>
      </c>
      <c r="I126" s="315" t="s">
        <v>5</v>
      </c>
      <c r="J126" s="315"/>
      <c r="K126" s="315"/>
      <c r="L126" s="315" t="s">
        <v>7</v>
      </c>
      <c r="M126" s="315" t="s">
        <v>8</v>
      </c>
      <c r="N126" s="331" t="s">
        <v>9</v>
      </c>
      <c r="O126" s="328" t="s">
        <v>12</v>
      </c>
      <c r="P126" s="315"/>
      <c r="Q126" s="315" t="s">
        <v>13</v>
      </c>
      <c r="R126" s="331"/>
      <c r="S126" s="328" t="s">
        <v>14</v>
      </c>
      <c r="T126" s="315"/>
      <c r="U126" s="315" t="s">
        <v>15</v>
      </c>
      <c r="V126" s="331"/>
      <c r="W126" s="328" t="s">
        <v>16</v>
      </c>
      <c r="X126" s="315"/>
      <c r="Y126" s="315" t="s">
        <v>17</v>
      </c>
      <c r="Z126" s="315"/>
      <c r="AA126" s="74"/>
      <c r="AB126" s="74"/>
      <c r="AC126" s="74"/>
      <c r="AD126" s="74"/>
    </row>
    <row r="127" spans="1:30" ht="15" customHeight="1" thickBot="1">
      <c r="A127" s="319"/>
      <c r="B127" s="321"/>
      <c r="C127" s="326"/>
      <c r="D127" s="327"/>
      <c r="E127" s="325"/>
      <c r="F127" s="340"/>
      <c r="G127" s="330"/>
      <c r="H127" s="316"/>
      <c r="I127" s="189" t="s">
        <v>6</v>
      </c>
      <c r="J127" s="189" t="s">
        <v>3</v>
      </c>
      <c r="K127" s="189" t="s">
        <v>7</v>
      </c>
      <c r="L127" s="316"/>
      <c r="M127" s="316"/>
      <c r="N127" s="332"/>
      <c r="O127" s="191" t="s">
        <v>19</v>
      </c>
      <c r="P127" s="189" t="s">
        <v>5</v>
      </c>
      <c r="Q127" s="189" t="s">
        <v>19</v>
      </c>
      <c r="R127" s="193" t="s">
        <v>5</v>
      </c>
      <c r="S127" s="191" t="s">
        <v>19</v>
      </c>
      <c r="T127" s="189" t="s">
        <v>5</v>
      </c>
      <c r="U127" s="189" t="s">
        <v>19</v>
      </c>
      <c r="V127" s="193" t="s">
        <v>5</v>
      </c>
      <c r="W127" s="191" t="s">
        <v>19</v>
      </c>
      <c r="X127" s="189" t="s">
        <v>5</v>
      </c>
      <c r="Y127" s="189" t="s">
        <v>19</v>
      </c>
      <c r="Z127" s="189" t="s">
        <v>5</v>
      </c>
    </row>
    <row r="128" spans="1:30" s="303" customFormat="1" ht="15" customHeight="1" thickTop="1">
      <c r="A128" s="307" t="s">
        <v>173</v>
      </c>
      <c r="B128" s="306" t="s">
        <v>174</v>
      </c>
      <c r="C128" s="308" t="s">
        <v>154</v>
      </c>
      <c r="D128" s="306"/>
      <c r="E128" s="310">
        <v>10</v>
      </c>
      <c r="F128" s="305">
        <v>1</v>
      </c>
      <c r="G128" s="309">
        <v>10</v>
      </c>
      <c r="H128" s="304"/>
      <c r="I128" s="304"/>
      <c r="J128" s="304"/>
      <c r="K128" s="304"/>
      <c r="L128" s="304"/>
      <c r="M128" s="304"/>
      <c r="N128" s="305"/>
      <c r="O128" s="309"/>
      <c r="P128" s="304"/>
      <c r="Q128" s="304"/>
      <c r="R128" s="305"/>
      <c r="S128" s="309">
        <v>10</v>
      </c>
      <c r="T128" s="304"/>
      <c r="U128" s="304"/>
      <c r="V128" s="305"/>
      <c r="W128" s="309"/>
      <c r="X128" s="304"/>
      <c r="Y128" s="304"/>
      <c r="Z128" s="304"/>
      <c r="AA128" s="72"/>
      <c r="AB128" s="72"/>
      <c r="AC128" s="72"/>
      <c r="AD128" s="72"/>
    </row>
    <row r="129" spans="1:30" ht="22.5" customHeight="1">
      <c r="A129" s="25" t="s">
        <v>74</v>
      </c>
      <c r="B129" s="36" t="s">
        <v>141</v>
      </c>
      <c r="C129" s="16" t="s">
        <v>154</v>
      </c>
      <c r="D129" s="36"/>
      <c r="E129" s="17">
        <v>20</v>
      </c>
      <c r="F129" s="18">
        <v>3</v>
      </c>
      <c r="G129" s="17">
        <v>10</v>
      </c>
      <c r="H129" s="12"/>
      <c r="I129" s="12">
        <v>10</v>
      </c>
      <c r="J129" s="12"/>
      <c r="K129" s="12"/>
      <c r="L129" s="12"/>
      <c r="M129" s="12"/>
      <c r="N129" s="18"/>
      <c r="O129" s="17"/>
      <c r="P129" s="12"/>
      <c r="Q129" s="12"/>
      <c r="R129" s="18"/>
      <c r="S129" s="17">
        <v>10</v>
      </c>
      <c r="T129" s="12">
        <v>10</v>
      </c>
      <c r="U129" s="12"/>
      <c r="V129" s="18"/>
      <c r="W129" s="17"/>
      <c r="X129" s="12"/>
      <c r="Y129" s="12"/>
      <c r="Z129" s="12"/>
    </row>
    <row r="130" spans="1:30" s="1" customFormat="1" ht="12" customHeight="1">
      <c r="A130" s="25" t="s">
        <v>65</v>
      </c>
      <c r="B130" s="36" t="s">
        <v>140</v>
      </c>
      <c r="C130" s="16" t="s">
        <v>154</v>
      </c>
      <c r="D130" s="36"/>
      <c r="E130" s="17">
        <v>20</v>
      </c>
      <c r="F130" s="18">
        <v>3</v>
      </c>
      <c r="G130" s="17">
        <v>10</v>
      </c>
      <c r="H130" s="12"/>
      <c r="I130" s="12">
        <v>10</v>
      </c>
      <c r="J130" s="12"/>
      <c r="K130" s="12"/>
      <c r="L130" s="12"/>
      <c r="M130" s="12"/>
      <c r="N130" s="18"/>
      <c r="O130" s="17"/>
      <c r="P130" s="12"/>
      <c r="Q130" s="12"/>
      <c r="R130" s="18"/>
      <c r="S130" s="17">
        <v>10</v>
      </c>
      <c r="T130" s="12">
        <v>10</v>
      </c>
      <c r="U130" s="12"/>
      <c r="V130" s="18"/>
      <c r="W130" s="17"/>
      <c r="X130" s="12"/>
      <c r="Y130" s="12"/>
      <c r="Z130" s="12"/>
      <c r="AA130" s="75"/>
      <c r="AB130" s="75"/>
      <c r="AC130" s="75"/>
      <c r="AD130" s="75"/>
    </row>
    <row r="131" spans="1:30" ht="22.5" customHeight="1">
      <c r="A131" s="25" t="s">
        <v>75</v>
      </c>
      <c r="B131" s="36" t="s">
        <v>141</v>
      </c>
      <c r="C131" s="16" t="s">
        <v>154</v>
      </c>
      <c r="D131" s="36"/>
      <c r="E131" s="17">
        <v>10</v>
      </c>
      <c r="F131" s="18">
        <v>1</v>
      </c>
      <c r="G131" s="17"/>
      <c r="H131" s="12"/>
      <c r="I131" s="12">
        <v>10</v>
      </c>
      <c r="J131" s="12"/>
      <c r="K131" s="12"/>
      <c r="L131" s="12"/>
      <c r="M131" s="12"/>
      <c r="N131" s="18"/>
      <c r="O131" s="17"/>
      <c r="P131" s="12"/>
      <c r="Q131" s="12"/>
      <c r="R131" s="18"/>
      <c r="S131" s="17"/>
      <c r="T131" s="12">
        <v>10</v>
      </c>
      <c r="U131" s="12"/>
      <c r="V131" s="18"/>
      <c r="W131" s="17"/>
      <c r="X131" s="12"/>
      <c r="Y131" s="12"/>
      <c r="Z131" s="12"/>
    </row>
    <row r="132" spans="1:30" ht="21.75" customHeight="1">
      <c r="A132" s="25" t="s">
        <v>76</v>
      </c>
      <c r="B132" s="36" t="s">
        <v>141</v>
      </c>
      <c r="C132" s="16" t="s">
        <v>154</v>
      </c>
      <c r="D132" s="36"/>
      <c r="E132" s="17">
        <v>20</v>
      </c>
      <c r="F132" s="18">
        <v>2</v>
      </c>
      <c r="G132" s="17"/>
      <c r="H132" s="12"/>
      <c r="I132" s="12">
        <v>20</v>
      </c>
      <c r="J132" s="12"/>
      <c r="K132" s="12"/>
      <c r="L132" s="12"/>
      <c r="M132" s="12"/>
      <c r="N132" s="18"/>
      <c r="O132" s="17"/>
      <c r="P132" s="12"/>
      <c r="Q132" s="12"/>
      <c r="R132" s="18"/>
      <c r="S132" s="17"/>
      <c r="T132" s="12">
        <v>20</v>
      </c>
      <c r="U132" s="12"/>
      <c r="V132" s="18"/>
      <c r="W132" s="17"/>
      <c r="X132" s="12"/>
      <c r="Y132" s="12"/>
      <c r="Z132" s="12"/>
    </row>
    <row r="133" spans="1:30" ht="23.25" customHeight="1">
      <c r="A133" s="25" t="s">
        <v>77</v>
      </c>
      <c r="B133" s="36" t="s">
        <v>141</v>
      </c>
      <c r="C133" s="16"/>
      <c r="D133" s="36" t="s">
        <v>154</v>
      </c>
      <c r="E133" s="17">
        <v>20</v>
      </c>
      <c r="F133" s="18">
        <v>3</v>
      </c>
      <c r="G133" s="17">
        <v>10</v>
      </c>
      <c r="H133" s="12"/>
      <c r="I133" s="12">
        <v>10</v>
      </c>
      <c r="J133" s="12"/>
      <c r="K133" s="12"/>
      <c r="L133" s="12"/>
      <c r="M133" s="12"/>
      <c r="N133" s="18"/>
      <c r="O133" s="17"/>
      <c r="P133" s="12"/>
      <c r="Q133" s="12"/>
      <c r="R133" s="18"/>
      <c r="S133" s="17"/>
      <c r="T133" s="12"/>
      <c r="U133" s="12">
        <v>10</v>
      </c>
      <c r="V133" s="18">
        <v>10</v>
      </c>
      <c r="W133" s="17"/>
      <c r="X133" s="12"/>
      <c r="Y133" s="12"/>
      <c r="Z133" s="12"/>
    </row>
    <row r="134" spans="1:30" ht="22.5" customHeight="1">
      <c r="A134" s="25" t="s">
        <v>78</v>
      </c>
      <c r="B134" s="36" t="s">
        <v>141</v>
      </c>
      <c r="C134" s="16"/>
      <c r="D134" s="36" t="s">
        <v>161</v>
      </c>
      <c r="E134" s="17">
        <v>20</v>
      </c>
      <c r="F134" s="36">
        <v>3</v>
      </c>
      <c r="G134" s="17">
        <v>10</v>
      </c>
      <c r="H134" s="2"/>
      <c r="I134" s="12">
        <v>10</v>
      </c>
      <c r="J134" s="12"/>
      <c r="K134" s="12"/>
      <c r="L134" s="12"/>
      <c r="M134" s="12"/>
      <c r="N134" s="18"/>
      <c r="O134" s="17"/>
      <c r="P134" s="12"/>
      <c r="Q134" s="12"/>
      <c r="R134" s="18"/>
      <c r="S134" s="17"/>
      <c r="T134" s="12"/>
      <c r="U134" s="12">
        <v>10</v>
      </c>
      <c r="V134" s="18">
        <v>10</v>
      </c>
      <c r="W134" s="17"/>
      <c r="X134" s="12"/>
      <c r="Y134" s="12"/>
      <c r="Z134" s="12"/>
    </row>
    <row r="135" spans="1:30" ht="21" customHeight="1">
      <c r="A135" s="25" t="s">
        <v>79</v>
      </c>
      <c r="B135" s="36" t="s">
        <v>141</v>
      </c>
      <c r="C135" s="16" t="s">
        <v>154</v>
      </c>
      <c r="D135" s="36"/>
      <c r="E135" s="17">
        <v>20</v>
      </c>
      <c r="F135" s="18">
        <v>2</v>
      </c>
      <c r="G135" s="17"/>
      <c r="H135" s="2"/>
      <c r="I135" s="12">
        <v>20</v>
      </c>
      <c r="J135" s="12"/>
      <c r="K135" s="12"/>
      <c r="L135" s="12"/>
      <c r="M135" s="12"/>
      <c r="N135" s="18"/>
      <c r="O135" s="17"/>
      <c r="P135" s="12"/>
      <c r="Q135" s="12"/>
      <c r="R135" s="18"/>
      <c r="S135" s="17"/>
      <c r="T135" s="12"/>
      <c r="U135" s="12"/>
      <c r="V135" s="18"/>
      <c r="W135" s="17"/>
      <c r="X135" s="12">
        <v>20</v>
      </c>
      <c r="Y135" s="12"/>
      <c r="Z135" s="12"/>
    </row>
    <row r="136" spans="1:30">
      <c r="A136" s="25" t="s">
        <v>80</v>
      </c>
      <c r="B136" s="36" t="s">
        <v>140</v>
      </c>
      <c r="C136" s="16" t="s">
        <v>154</v>
      </c>
      <c r="D136" s="36"/>
      <c r="E136" s="17">
        <v>20</v>
      </c>
      <c r="F136" s="18">
        <v>3</v>
      </c>
      <c r="G136" s="17"/>
      <c r="H136" s="7">
        <v>10</v>
      </c>
      <c r="I136" s="12">
        <v>10</v>
      </c>
      <c r="J136" s="12"/>
      <c r="K136" s="12"/>
      <c r="L136" s="12"/>
      <c r="M136" s="12"/>
      <c r="N136" s="18"/>
      <c r="O136" s="17"/>
      <c r="P136" s="12"/>
      <c r="Q136" s="12"/>
      <c r="R136" s="18"/>
      <c r="S136" s="17"/>
      <c r="T136" s="12"/>
      <c r="U136" s="12"/>
      <c r="V136" s="18"/>
      <c r="W136" s="17">
        <v>10</v>
      </c>
      <c r="X136" s="12">
        <v>10</v>
      </c>
      <c r="Y136" s="12"/>
      <c r="Z136" s="12"/>
    </row>
    <row r="137" spans="1:30" ht="23.25" customHeight="1">
      <c r="A137" s="25" t="s">
        <v>81</v>
      </c>
      <c r="B137" s="36" t="s">
        <v>141</v>
      </c>
      <c r="C137" s="16" t="s">
        <v>154</v>
      </c>
      <c r="D137" s="36"/>
      <c r="E137" s="17">
        <v>20</v>
      </c>
      <c r="F137" s="18">
        <v>3</v>
      </c>
      <c r="G137" s="17">
        <v>10</v>
      </c>
      <c r="H137" s="2"/>
      <c r="I137" s="12">
        <v>10</v>
      </c>
      <c r="J137" s="12"/>
      <c r="K137" s="12"/>
      <c r="L137" s="12"/>
      <c r="M137" s="12"/>
      <c r="N137" s="18"/>
      <c r="O137" s="17"/>
      <c r="P137" s="12"/>
      <c r="Q137" s="12"/>
      <c r="R137" s="18"/>
      <c r="S137" s="17"/>
      <c r="T137" s="12"/>
      <c r="U137" s="12"/>
      <c r="V137" s="18"/>
      <c r="W137" s="17">
        <v>10</v>
      </c>
      <c r="X137" s="12">
        <v>10</v>
      </c>
      <c r="Y137" s="12"/>
      <c r="Z137" s="12"/>
    </row>
    <row r="138" spans="1:30" ht="21.75" customHeight="1" thickBot="1">
      <c r="A138" s="37" t="s">
        <v>128</v>
      </c>
      <c r="B138" s="245" t="s">
        <v>141</v>
      </c>
      <c r="C138" s="38"/>
      <c r="D138" s="39" t="s">
        <v>154</v>
      </c>
      <c r="E138" s="40">
        <v>25</v>
      </c>
      <c r="F138" s="41">
        <v>3</v>
      </c>
      <c r="G138" s="40">
        <v>10</v>
      </c>
      <c r="H138" s="33"/>
      <c r="I138" s="34">
        <v>15</v>
      </c>
      <c r="J138" s="34"/>
      <c r="K138" s="34"/>
      <c r="L138" s="34"/>
      <c r="M138" s="34"/>
      <c r="N138" s="41"/>
      <c r="O138" s="40"/>
      <c r="P138" s="34"/>
      <c r="Q138" s="34"/>
      <c r="R138" s="41"/>
      <c r="S138" s="40"/>
      <c r="T138" s="34"/>
      <c r="U138" s="34"/>
      <c r="V138" s="41"/>
      <c r="W138" s="40"/>
      <c r="X138" s="34"/>
      <c r="Y138" s="34">
        <v>10</v>
      </c>
      <c r="Z138" s="34">
        <v>15</v>
      </c>
    </row>
    <row r="139" spans="1:30" ht="12" thickTop="1">
      <c r="A139" s="120" t="s">
        <v>117</v>
      </c>
      <c r="B139" s="247"/>
      <c r="C139" s="211"/>
      <c r="D139" s="225"/>
      <c r="E139" s="211">
        <f>SUM(E128:E138)</f>
        <v>205</v>
      </c>
      <c r="F139" s="217"/>
      <c r="G139" s="211">
        <f>SUM(G128:G138)</f>
        <v>70</v>
      </c>
      <c r="H139" s="212"/>
      <c r="I139" s="212">
        <f>SUM(I128:I138)</f>
        <v>125</v>
      </c>
      <c r="J139" s="212"/>
      <c r="K139" s="212"/>
      <c r="L139" s="108"/>
      <c r="M139" s="108"/>
      <c r="N139" s="139"/>
      <c r="O139" s="413"/>
      <c r="P139" s="414"/>
      <c r="Q139" s="414"/>
      <c r="R139" s="415"/>
      <c r="S139" s="413">
        <f>SUM(S128:T138)</f>
        <v>80</v>
      </c>
      <c r="T139" s="414"/>
      <c r="U139" s="414">
        <f>SUM(U128:V138)</f>
        <v>40</v>
      </c>
      <c r="V139" s="415"/>
      <c r="W139" s="413">
        <f>SUM(W128:X138)</f>
        <v>60</v>
      </c>
      <c r="X139" s="414"/>
      <c r="Y139" s="414">
        <f>SUM(Y128:Z138)</f>
        <v>25</v>
      </c>
      <c r="Z139" s="414"/>
    </row>
    <row r="140" spans="1:30">
      <c r="A140" s="121" t="s">
        <v>118</v>
      </c>
      <c r="B140" s="246"/>
      <c r="C140" s="208"/>
      <c r="D140" s="210"/>
      <c r="E140" s="208"/>
      <c r="F140" s="210">
        <f>SUM(F128:F138)</f>
        <v>27</v>
      </c>
      <c r="G140" s="208"/>
      <c r="H140" s="209"/>
      <c r="I140" s="209"/>
      <c r="J140" s="209"/>
      <c r="K140" s="209"/>
      <c r="L140" s="123"/>
      <c r="M140" s="123"/>
      <c r="N140" s="124"/>
      <c r="O140" s="387"/>
      <c r="P140" s="388"/>
      <c r="Q140" s="388"/>
      <c r="R140" s="391"/>
      <c r="S140" s="387">
        <f>SUM(F128,F129,F130,F131,F132)</f>
        <v>10</v>
      </c>
      <c r="T140" s="388"/>
      <c r="U140" s="388">
        <f>SUM(F133,F134)</f>
        <v>6</v>
      </c>
      <c r="V140" s="391"/>
      <c r="W140" s="387">
        <f>SUM(F135,F136,F137)</f>
        <v>8</v>
      </c>
      <c r="X140" s="388"/>
      <c r="Y140" s="388">
        <f>SUM(F138)</f>
        <v>3</v>
      </c>
      <c r="Z140" s="388"/>
    </row>
    <row r="141" spans="1:30">
      <c r="A141" s="125" t="s">
        <v>119</v>
      </c>
      <c r="B141" s="140"/>
      <c r="C141" s="208" t="s">
        <v>158</v>
      </c>
      <c r="D141" s="210" t="s">
        <v>157</v>
      </c>
      <c r="E141" s="208"/>
      <c r="F141" s="210"/>
      <c r="G141" s="208"/>
      <c r="H141" s="209"/>
      <c r="I141" s="209"/>
      <c r="J141" s="209"/>
      <c r="K141" s="209"/>
      <c r="L141" s="123"/>
      <c r="M141" s="123"/>
      <c r="N141" s="124"/>
      <c r="O141" s="387"/>
      <c r="P141" s="388"/>
      <c r="Q141" s="388"/>
      <c r="R141" s="391"/>
      <c r="S141" s="387"/>
      <c r="T141" s="388"/>
      <c r="U141" s="388"/>
      <c r="V141" s="391"/>
      <c r="W141" s="387"/>
      <c r="X141" s="388"/>
      <c r="Y141" s="388"/>
      <c r="Z141" s="388"/>
    </row>
    <row r="143" spans="1:30">
      <c r="N143" s="14" t="s">
        <v>107</v>
      </c>
    </row>
    <row r="144" spans="1:30">
      <c r="A144" s="141" t="s">
        <v>95</v>
      </c>
      <c r="B144" s="140"/>
      <c r="C144" s="208"/>
      <c r="D144" s="210"/>
      <c r="E144" s="208">
        <f>SUM(E81,E139)</f>
        <v>1205</v>
      </c>
      <c r="F144" s="210"/>
      <c r="G144" s="208">
        <f>SUM(G81,G139)</f>
        <v>450</v>
      </c>
      <c r="H144" s="208">
        <f>SUM(H81,H139)</f>
        <v>50</v>
      </c>
      <c r="I144" s="208">
        <f>SUM(I81,I139)</f>
        <v>325</v>
      </c>
      <c r="J144" s="208">
        <f>SUM(J81,J139)</f>
        <v>40</v>
      </c>
      <c r="K144" s="208"/>
      <c r="L144" s="208">
        <f>SUM(L81,L107)</f>
        <v>60</v>
      </c>
      <c r="M144" s="208">
        <f>SUM(M81,M139)</f>
        <v>60</v>
      </c>
      <c r="N144" s="210">
        <f>SUM(N81,N139)</f>
        <v>210</v>
      </c>
      <c r="O144" s="387">
        <f>SUM(O81,O139)</f>
        <v>165</v>
      </c>
      <c r="P144" s="388"/>
      <c r="Q144" s="388">
        <f>SUM(Q81,Q139)</f>
        <v>240</v>
      </c>
      <c r="R144" s="391"/>
      <c r="S144" s="387">
        <f>SUM(S81,S139)</f>
        <v>205</v>
      </c>
      <c r="T144" s="388"/>
      <c r="U144" s="388">
        <f>SUM(U81,U139)</f>
        <v>190</v>
      </c>
      <c r="V144" s="391"/>
      <c r="W144" s="387">
        <f>SUM(W81,W139)</f>
        <v>210</v>
      </c>
      <c r="X144" s="422"/>
      <c r="Y144" s="388">
        <f>SUM(Y81,Y139)</f>
        <v>195</v>
      </c>
      <c r="Z144" s="388"/>
    </row>
    <row r="145" spans="1:26" ht="12" thickBot="1">
      <c r="A145" s="148" t="s">
        <v>108</v>
      </c>
      <c r="B145" s="228"/>
      <c r="C145" s="226"/>
      <c r="D145" s="228"/>
      <c r="E145" s="226"/>
      <c r="F145" s="228">
        <f>SUM(F82,F140)</f>
        <v>172</v>
      </c>
      <c r="G145" s="226"/>
      <c r="H145" s="227"/>
      <c r="I145" s="227"/>
      <c r="J145" s="227"/>
      <c r="K145" s="227"/>
      <c r="L145" s="149"/>
      <c r="M145" s="149"/>
      <c r="N145" s="150"/>
      <c r="O145" s="425">
        <f>SUM(O82,O140)</f>
        <v>30</v>
      </c>
      <c r="P145" s="426"/>
      <c r="Q145" s="426">
        <f>SUM(Q82,Q140)</f>
        <v>30</v>
      </c>
      <c r="R145" s="427"/>
      <c r="S145" s="425">
        <f>SUM(S82,S140)</f>
        <v>30</v>
      </c>
      <c r="T145" s="426"/>
      <c r="U145" s="426">
        <f>SUM(U82,U140)</f>
        <v>30</v>
      </c>
      <c r="V145" s="427"/>
      <c r="W145" s="423">
        <f>SUM(W82,W140)</f>
        <v>30</v>
      </c>
      <c r="X145" s="424"/>
      <c r="Y145" s="424">
        <f>SUM(Y82,Y140)</f>
        <v>22</v>
      </c>
      <c r="Z145" s="424"/>
    </row>
    <row r="146" spans="1:26" ht="12" thickTop="1">
      <c r="A146" s="162" t="s">
        <v>124</v>
      </c>
      <c r="B146" s="163"/>
      <c r="C146" s="232"/>
      <c r="D146" s="234"/>
      <c r="E146" s="232"/>
      <c r="F146" s="234">
        <f>SUM(F114)</f>
        <v>42</v>
      </c>
      <c r="G146" s="232"/>
      <c r="H146" s="233"/>
      <c r="I146" s="233"/>
      <c r="J146" s="233"/>
      <c r="K146" s="233"/>
      <c r="L146" s="104"/>
      <c r="M146" s="104"/>
      <c r="N146" s="164"/>
      <c r="O146" s="431"/>
      <c r="P146" s="432"/>
      <c r="Q146" s="432"/>
      <c r="R146" s="433"/>
      <c r="S146" s="431"/>
      <c r="T146" s="432"/>
      <c r="U146" s="432"/>
      <c r="V146" s="433"/>
      <c r="W146" s="431"/>
      <c r="X146" s="432"/>
      <c r="Y146" s="432"/>
      <c r="Z146" s="432"/>
    </row>
    <row r="147" spans="1:26">
      <c r="A147" s="126" t="s">
        <v>126</v>
      </c>
      <c r="B147" s="127"/>
      <c r="C147" s="229"/>
      <c r="D147" s="231"/>
      <c r="E147" s="229"/>
      <c r="F147" s="231">
        <f>SUM(F140)</f>
        <v>27</v>
      </c>
      <c r="G147" s="229"/>
      <c r="H147" s="230"/>
      <c r="I147" s="230"/>
      <c r="J147" s="230"/>
      <c r="K147" s="230"/>
      <c r="L147" s="128"/>
      <c r="M147" s="128"/>
      <c r="N147" s="129"/>
      <c r="O147" s="428"/>
      <c r="P147" s="429"/>
      <c r="Q147" s="429"/>
      <c r="R147" s="430"/>
      <c r="S147" s="428"/>
      <c r="T147" s="429"/>
      <c r="U147" s="429"/>
      <c r="V147" s="430"/>
      <c r="W147" s="428"/>
      <c r="X147" s="429"/>
      <c r="Y147" s="429"/>
      <c r="Z147" s="429"/>
    </row>
    <row r="148" spans="1:26" ht="12" thickBot="1">
      <c r="A148" s="166" t="s">
        <v>147</v>
      </c>
      <c r="B148" s="167"/>
      <c r="C148" s="235"/>
      <c r="D148" s="168"/>
      <c r="E148" s="235"/>
      <c r="F148" s="168">
        <f>180-F145</f>
        <v>8</v>
      </c>
      <c r="G148" s="235"/>
      <c r="H148" s="169"/>
      <c r="I148" s="169"/>
      <c r="J148" s="169"/>
      <c r="K148" s="169"/>
      <c r="L148" s="169"/>
      <c r="M148" s="169"/>
      <c r="N148" s="168"/>
      <c r="O148" s="434"/>
      <c r="P148" s="435"/>
      <c r="Q148" s="436"/>
      <c r="R148" s="437"/>
      <c r="S148" s="434"/>
      <c r="T148" s="435"/>
      <c r="U148" s="436"/>
      <c r="V148" s="437"/>
      <c r="W148" s="434"/>
      <c r="X148" s="435"/>
      <c r="Y148" s="436">
        <f>SUM(F148)</f>
        <v>8</v>
      </c>
      <c r="Z148" s="435"/>
    </row>
    <row r="149" spans="1:26" ht="12" thickTop="1">
      <c r="A149" s="142" t="s">
        <v>106</v>
      </c>
      <c r="B149" s="143"/>
      <c r="C149" s="236"/>
      <c r="D149" s="144"/>
      <c r="E149" s="236"/>
      <c r="F149" s="144">
        <f>SUM(F145,F148)</f>
        <v>180</v>
      </c>
      <c r="G149" s="236"/>
      <c r="H149" s="145"/>
      <c r="I149" s="145"/>
      <c r="J149" s="145"/>
      <c r="K149" s="145"/>
      <c r="L149" s="145"/>
      <c r="M149" s="145"/>
      <c r="N149" s="144"/>
      <c r="O149" s="441"/>
      <c r="P149" s="442"/>
      <c r="Q149" s="443"/>
      <c r="R149" s="444"/>
      <c r="S149" s="441"/>
      <c r="T149" s="442"/>
      <c r="U149" s="443"/>
      <c r="V149" s="444"/>
      <c r="W149" s="441"/>
      <c r="X149" s="442"/>
      <c r="Y149" s="443"/>
      <c r="Z149" s="442"/>
    </row>
    <row r="150" spans="1:26">
      <c r="A150" s="146" t="s">
        <v>109</v>
      </c>
      <c r="B150" s="147"/>
      <c r="C150" s="190"/>
      <c r="D150" s="192"/>
      <c r="E150" s="190">
        <f>90+E144</f>
        <v>1295</v>
      </c>
      <c r="F150" s="192"/>
      <c r="G150" s="190"/>
      <c r="H150" s="188"/>
      <c r="I150" s="188"/>
      <c r="J150" s="188"/>
      <c r="K150" s="188"/>
      <c r="L150" s="188"/>
      <c r="M150" s="188"/>
      <c r="N150" s="192"/>
      <c r="O150" s="438"/>
      <c r="P150" s="328"/>
      <c r="Q150" s="439"/>
      <c r="R150" s="440"/>
      <c r="S150" s="438"/>
      <c r="T150" s="328"/>
      <c r="U150" s="439"/>
      <c r="V150" s="440"/>
      <c r="W150" s="438"/>
      <c r="X150" s="328"/>
      <c r="Y150" s="439"/>
      <c r="Z150" s="328"/>
    </row>
    <row r="151" spans="1:26">
      <c r="A151" s="52"/>
      <c r="B151" s="53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:26" ht="11.25" customHeight="1">
      <c r="A152" s="313" t="s">
        <v>103</v>
      </c>
      <c r="B152" s="313"/>
      <c r="C152" s="313"/>
      <c r="D152" s="313"/>
      <c r="E152" s="313"/>
      <c r="F152" s="313"/>
      <c r="G152" s="313"/>
      <c r="H152" s="313"/>
      <c r="I152" s="313"/>
      <c r="J152" s="313"/>
      <c r="K152" s="313"/>
      <c r="L152" s="313"/>
      <c r="M152" s="313"/>
      <c r="N152" s="313"/>
      <c r="O152" s="313"/>
      <c r="P152" s="313"/>
      <c r="Q152" s="313"/>
      <c r="R152" s="313"/>
      <c r="S152" s="313"/>
      <c r="T152" s="313"/>
      <c r="U152" s="313"/>
      <c r="V152" s="313"/>
      <c r="W152" s="313"/>
      <c r="X152" s="313"/>
      <c r="Y152" s="313"/>
      <c r="Z152" s="313"/>
    </row>
    <row r="153" spans="1:26">
      <c r="A153" s="390" t="s">
        <v>73</v>
      </c>
      <c r="B153" s="390"/>
      <c r="C153" s="390"/>
      <c r="D153" s="390"/>
      <c r="E153" s="390"/>
      <c r="F153" s="390"/>
      <c r="G153" s="390"/>
      <c r="H153" s="390"/>
      <c r="I153" s="390"/>
      <c r="J153" s="390"/>
      <c r="K153" s="390"/>
      <c r="L153" s="390"/>
      <c r="M153" s="390"/>
      <c r="N153" s="390"/>
      <c r="O153" s="390"/>
      <c r="P153" s="390"/>
      <c r="Q153" s="390"/>
      <c r="R153" s="390"/>
      <c r="S153" s="390"/>
      <c r="T153" s="390"/>
      <c r="U153" s="390"/>
      <c r="V153" s="390"/>
      <c r="W153" s="390"/>
      <c r="X153" s="390"/>
      <c r="Y153" s="390"/>
      <c r="Z153" s="390"/>
    </row>
    <row r="154" spans="1:26" ht="3.75" customHeight="1">
      <c r="A154" s="13"/>
      <c r="B154" s="13"/>
      <c r="C154" s="13"/>
      <c r="D154" s="13"/>
      <c r="E154" s="13"/>
      <c r="F154" s="13"/>
      <c r="G154" s="14"/>
      <c r="H154" s="14"/>
      <c r="I154" s="14"/>
      <c r="J154" s="14"/>
      <c r="K154" s="14"/>
      <c r="L154" s="14"/>
      <c r="M154" s="14"/>
      <c r="N154" s="14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>
      <c r="A155" s="397" t="s">
        <v>39</v>
      </c>
      <c r="B155" s="397"/>
      <c r="C155" s="397"/>
      <c r="D155" s="397"/>
      <c r="E155" s="397"/>
      <c r="F155" s="397"/>
      <c r="G155" s="397"/>
      <c r="H155" s="397"/>
      <c r="I155" s="397"/>
      <c r="J155" s="397"/>
      <c r="K155" s="397"/>
      <c r="L155" s="397"/>
      <c r="M155" s="397"/>
      <c r="N155" s="397"/>
      <c r="O155" s="397"/>
      <c r="P155" s="397"/>
      <c r="Q155" s="397"/>
      <c r="R155" s="397"/>
      <c r="S155" s="397"/>
      <c r="T155" s="397"/>
      <c r="U155" s="397"/>
      <c r="V155" s="397"/>
      <c r="W155" s="397"/>
      <c r="X155" s="397"/>
      <c r="Y155" s="397"/>
      <c r="Z155" s="397"/>
    </row>
    <row r="156" spans="1:26" ht="22.5" customHeight="1">
      <c r="A156" s="317" t="s">
        <v>115</v>
      </c>
      <c r="B156" s="320" t="s">
        <v>40</v>
      </c>
      <c r="C156" s="322" t="s">
        <v>0</v>
      </c>
      <c r="D156" s="323"/>
      <c r="E156" s="324" t="s">
        <v>18</v>
      </c>
      <c r="F156" s="339" t="s">
        <v>1</v>
      </c>
      <c r="G156" s="328" t="s">
        <v>2</v>
      </c>
      <c r="H156" s="315"/>
      <c r="I156" s="315"/>
      <c r="J156" s="315"/>
      <c r="K156" s="315"/>
      <c r="L156" s="315"/>
      <c r="M156" s="315"/>
      <c r="N156" s="331"/>
      <c r="O156" s="322" t="s">
        <v>162</v>
      </c>
      <c r="P156" s="329"/>
      <c r="Q156" s="329"/>
      <c r="R156" s="323"/>
      <c r="S156" s="322" t="s">
        <v>163</v>
      </c>
      <c r="T156" s="329"/>
      <c r="U156" s="329"/>
      <c r="V156" s="323"/>
      <c r="W156" s="322" t="s">
        <v>164</v>
      </c>
      <c r="X156" s="329"/>
      <c r="Y156" s="329"/>
      <c r="Z156" s="329"/>
    </row>
    <row r="157" spans="1:26" ht="11.25" customHeight="1">
      <c r="A157" s="318"/>
      <c r="B157" s="320"/>
      <c r="C157" s="322" t="s">
        <v>11</v>
      </c>
      <c r="D157" s="323" t="s">
        <v>10</v>
      </c>
      <c r="E157" s="324"/>
      <c r="F157" s="339"/>
      <c r="G157" s="328" t="s">
        <v>3</v>
      </c>
      <c r="H157" s="315" t="s">
        <v>4</v>
      </c>
      <c r="I157" s="315" t="s">
        <v>5</v>
      </c>
      <c r="J157" s="315"/>
      <c r="K157" s="315"/>
      <c r="L157" s="315" t="s">
        <v>7</v>
      </c>
      <c r="M157" s="315" t="s">
        <v>8</v>
      </c>
      <c r="N157" s="331" t="s">
        <v>9</v>
      </c>
      <c r="O157" s="328" t="s">
        <v>12</v>
      </c>
      <c r="P157" s="315"/>
      <c r="Q157" s="315" t="s">
        <v>13</v>
      </c>
      <c r="R157" s="331"/>
      <c r="S157" s="328" t="s">
        <v>14</v>
      </c>
      <c r="T157" s="315"/>
      <c r="U157" s="315" t="s">
        <v>15</v>
      </c>
      <c r="V157" s="331"/>
      <c r="W157" s="328" t="s">
        <v>16</v>
      </c>
      <c r="X157" s="315"/>
      <c r="Y157" s="315" t="s">
        <v>17</v>
      </c>
      <c r="Z157" s="315"/>
    </row>
    <row r="158" spans="1:26" ht="15" customHeight="1" thickBot="1">
      <c r="A158" s="319"/>
      <c r="B158" s="321"/>
      <c r="C158" s="326"/>
      <c r="D158" s="327"/>
      <c r="E158" s="325"/>
      <c r="F158" s="340"/>
      <c r="G158" s="330"/>
      <c r="H158" s="316"/>
      <c r="I158" s="189" t="s">
        <v>6</v>
      </c>
      <c r="J158" s="189" t="s">
        <v>3</v>
      </c>
      <c r="K158" s="189" t="s">
        <v>7</v>
      </c>
      <c r="L158" s="316"/>
      <c r="M158" s="316"/>
      <c r="N158" s="332"/>
      <c r="O158" s="191" t="s">
        <v>19</v>
      </c>
      <c r="P158" s="189" t="s">
        <v>5</v>
      </c>
      <c r="Q158" s="189" t="s">
        <v>19</v>
      </c>
      <c r="R158" s="193" t="s">
        <v>5</v>
      </c>
      <c r="S158" s="191" t="s">
        <v>19</v>
      </c>
      <c r="T158" s="189" t="s">
        <v>5</v>
      </c>
      <c r="U158" s="189" t="s">
        <v>19</v>
      </c>
      <c r="V158" s="193" t="s">
        <v>5</v>
      </c>
      <c r="W158" s="191" t="s">
        <v>19</v>
      </c>
      <c r="X158" s="189" t="s">
        <v>5</v>
      </c>
      <c r="Y158" s="189" t="s">
        <v>19</v>
      </c>
      <c r="Z158" s="189" t="s">
        <v>5</v>
      </c>
    </row>
    <row r="159" spans="1:26" ht="11.25" customHeight="1" thickTop="1">
      <c r="A159" s="445" t="s">
        <v>129</v>
      </c>
      <c r="B159" s="405" t="s">
        <v>140</v>
      </c>
      <c r="C159" s="407" t="s">
        <v>155</v>
      </c>
      <c r="D159" s="405" t="s">
        <v>156</v>
      </c>
      <c r="E159" s="401">
        <v>195</v>
      </c>
      <c r="F159" s="198">
        <v>4</v>
      </c>
      <c r="G159" s="401"/>
      <c r="H159" s="344"/>
      <c r="I159" s="344">
        <v>195</v>
      </c>
      <c r="J159" s="344"/>
      <c r="K159" s="344"/>
      <c r="L159" s="344"/>
      <c r="M159" s="344"/>
      <c r="N159" s="399"/>
      <c r="O159" s="401"/>
      <c r="P159" s="344"/>
      <c r="Q159" s="344"/>
      <c r="R159" s="399"/>
      <c r="S159" s="401"/>
      <c r="T159" s="344">
        <v>45</v>
      </c>
      <c r="U159" s="344"/>
      <c r="V159" s="399">
        <v>45</v>
      </c>
      <c r="W159" s="401"/>
      <c r="X159" s="344">
        <v>60</v>
      </c>
      <c r="Y159" s="344"/>
      <c r="Z159" s="344">
        <v>45</v>
      </c>
    </row>
    <row r="160" spans="1:26">
      <c r="A160" s="446"/>
      <c r="B160" s="448"/>
      <c r="C160" s="449"/>
      <c r="D160" s="448"/>
      <c r="E160" s="450"/>
      <c r="F160" s="47">
        <v>3</v>
      </c>
      <c r="G160" s="450"/>
      <c r="H160" s="365"/>
      <c r="I160" s="365"/>
      <c r="J160" s="365"/>
      <c r="K160" s="365"/>
      <c r="L160" s="365"/>
      <c r="M160" s="365"/>
      <c r="N160" s="451"/>
      <c r="O160" s="450"/>
      <c r="P160" s="365"/>
      <c r="Q160" s="365"/>
      <c r="R160" s="451"/>
      <c r="S160" s="450"/>
      <c r="T160" s="365"/>
      <c r="U160" s="365"/>
      <c r="V160" s="451"/>
      <c r="W160" s="450"/>
      <c r="X160" s="365"/>
      <c r="Y160" s="365"/>
      <c r="Z160" s="365"/>
    </row>
    <row r="161" spans="1:30">
      <c r="A161" s="446"/>
      <c r="B161" s="448"/>
      <c r="C161" s="449"/>
      <c r="D161" s="448"/>
      <c r="E161" s="450"/>
      <c r="F161" s="47">
        <v>5</v>
      </c>
      <c r="G161" s="450"/>
      <c r="H161" s="365"/>
      <c r="I161" s="365"/>
      <c r="J161" s="365"/>
      <c r="K161" s="365"/>
      <c r="L161" s="365"/>
      <c r="M161" s="365"/>
      <c r="N161" s="451"/>
      <c r="O161" s="450"/>
      <c r="P161" s="365"/>
      <c r="Q161" s="365"/>
      <c r="R161" s="451"/>
      <c r="S161" s="450"/>
      <c r="T161" s="365"/>
      <c r="U161" s="365"/>
      <c r="V161" s="451"/>
      <c r="W161" s="450"/>
      <c r="X161" s="365"/>
      <c r="Y161" s="365"/>
      <c r="Z161" s="365"/>
    </row>
    <row r="162" spans="1:30" ht="11.25" customHeight="1">
      <c r="A162" s="447"/>
      <c r="B162" s="406"/>
      <c r="C162" s="408"/>
      <c r="D162" s="406"/>
      <c r="E162" s="402"/>
      <c r="F162" s="220">
        <v>3</v>
      </c>
      <c r="G162" s="402"/>
      <c r="H162" s="398"/>
      <c r="I162" s="398"/>
      <c r="J162" s="398"/>
      <c r="K162" s="398"/>
      <c r="L162" s="398"/>
      <c r="M162" s="398"/>
      <c r="N162" s="400"/>
      <c r="O162" s="402"/>
      <c r="P162" s="398"/>
      <c r="Q162" s="398"/>
      <c r="R162" s="400"/>
      <c r="S162" s="402"/>
      <c r="T162" s="398"/>
      <c r="U162" s="398"/>
      <c r="V162" s="400"/>
      <c r="W162" s="402"/>
      <c r="X162" s="398"/>
      <c r="Y162" s="398"/>
      <c r="Z162" s="398"/>
    </row>
    <row r="163" spans="1:30" ht="26.25" customHeight="1">
      <c r="A163" s="25" t="s">
        <v>82</v>
      </c>
      <c r="B163" s="36" t="s">
        <v>141</v>
      </c>
      <c r="C163" s="16"/>
      <c r="D163" s="36" t="s">
        <v>154</v>
      </c>
      <c r="E163" s="17">
        <v>45</v>
      </c>
      <c r="F163" s="18">
        <v>5</v>
      </c>
      <c r="G163" s="17"/>
      <c r="H163" s="12"/>
      <c r="I163" s="12">
        <v>45</v>
      </c>
      <c r="J163" s="12"/>
      <c r="K163" s="12"/>
      <c r="L163" s="12"/>
      <c r="M163" s="12"/>
      <c r="N163" s="18"/>
      <c r="O163" s="17"/>
      <c r="P163" s="12"/>
      <c r="Q163" s="12"/>
      <c r="R163" s="18"/>
      <c r="S163" s="17"/>
      <c r="T163" s="12"/>
      <c r="U163" s="12"/>
      <c r="V163" s="18"/>
      <c r="W163" s="17"/>
      <c r="X163" s="12"/>
      <c r="Y163" s="12"/>
      <c r="Z163" s="12">
        <v>45</v>
      </c>
    </row>
    <row r="164" spans="1:30">
      <c r="A164" s="403" t="s">
        <v>142</v>
      </c>
      <c r="B164" s="405" t="s">
        <v>140</v>
      </c>
      <c r="C164" s="407" t="s">
        <v>154</v>
      </c>
      <c r="D164" s="405" t="s">
        <v>154</v>
      </c>
      <c r="E164" s="401">
        <v>45</v>
      </c>
      <c r="F164" s="48">
        <v>3</v>
      </c>
      <c r="G164" s="401"/>
      <c r="H164" s="344"/>
      <c r="I164" s="344">
        <v>45</v>
      </c>
      <c r="J164" s="344"/>
      <c r="K164" s="344"/>
      <c r="L164" s="344"/>
      <c r="M164" s="344"/>
      <c r="N164" s="399"/>
      <c r="O164" s="401"/>
      <c r="P164" s="344"/>
      <c r="Q164" s="344"/>
      <c r="R164" s="399"/>
      <c r="S164" s="401"/>
      <c r="T164" s="344">
        <v>15</v>
      </c>
      <c r="U164" s="344"/>
      <c r="V164" s="399">
        <v>30</v>
      </c>
      <c r="W164" s="401"/>
      <c r="X164" s="344"/>
      <c r="Y164" s="344"/>
      <c r="Z164" s="344"/>
    </row>
    <row r="165" spans="1:30" ht="11.25" customHeight="1">
      <c r="A165" s="404"/>
      <c r="B165" s="406"/>
      <c r="C165" s="408"/>
      <c r="D165" s="406"/>
      <c r="E165" s="402"/>
      <c r="F165" s="220">
        <v>3</v>
      </c>
      <c r="G165" s="402"/>
      <c r="H165" s="398"/>
      <c r="I165" s="398"/>
      <c r="J165" s="398"/>
      <c r="K165" s="398"/>
      <c r="L165" s="398"/>
      <c r="M165" s="398"/>
      <c r="N165" s="400"/>
      <c r="O165" s="402"/>
      <c r="P165" s="398"/>
      <c r="Q165" s="398"/>
      <c r="R165" s="400"/>
      <c r="S165" s="402"/>
      <c r="T165" s="398"/>
      <c r="U165" s="398"/>
      <c r="V165" s="400"/>
      <c r="W165" s="402"/>
      <c r="X165" s="398"/>
      <c r="Y165" s="398"/>
      <c r="Z165" s="398"/>
    </row>
    <row r="166" spans="1:30" s="1" customFormat="1" ht="11.25" customHeight="1">
      <c r="A166" s="25" t="s">
        <v>130</v>
      </c>
      <c r="B166" s="36" t="s">
        <v>140</v>
      </c>
      <c r="C166" s="16" t="s">
        <v>154</v>
      </c>
      <c r="D166" s="36"/>
      <c r="E166" s="17">
        <v>20</v>
      </c>
      <c r="F166" s="18">
        <v>3</v>
      </c>
      <c r="G166" s="17"/>
      <c r="H166" s="12"/>
      <c r="I166" s="12">
        <v>20</v>
      </c>
      <c r="J166" s="12"/>
      <c r="K166" s="12"/>
      <c r="L166" s="12"/>
      <c r="M166" s="12"/>
      <c r="N166" s="18"/>
      <c r="O166" s="17"/>
      <c r="P166" s="12"/>
      <c r="Q166" s="12"/>
      <c r="R166" s="18"/>
      <c r="S166" s="17"/>
      <c r="T166" s="12">
        <v>20</v>
      </c>
      <c r="U166" s="12"/>
      <c r="V166" s="18"/>
      <c r="W166" s="17"/>
      <c r="X166" s="12"/>
      <c r="Y166" s="12"/>
      <c r="Z166" s="12"/>
      <c r="AA166" s="75"/>
      <c r="AB166" s="75"/>
      <c r="AC166" s="75"/>
      <c r="AD166" s="75"/>
    </row>
    <row r="167" spans="1:30">
      <c r="A167" s="403" t="s">
        <v>100</v>
      </c>
      <c r="B167" s="405" t="s">
        <v>143</v>
      </c>
      <c r="C167" s="407" t="s">
        <v>154</v>
      </c>
      <c r="D167" s="405" t="s">
        <v>154</v>
      </c>
      <c r="E167" s="401">
        <v>60</v>
      </c>
      <c r="F167" s="219">
        <v>3</v>
      </c>
      <c r="G167" s="401"/>
      <c r="H167" s="344"/>
      <c r="I167" s="344">
        <v>60</v>
      </c>
      <c r="J167" s="344"/>
      <c r="K167" s="344"/>
      <c r="L167" s="344"/>
      <c r="M167" s="344"/>
      <c r="N167" s="399"/>
      <c r="O167" s="401"/>
      <c r="P167" s="344"/>
      <c r="Q167" s="344"/>
      <c r="R167" s="399"/>
      <c r="S167" s="401"/>
      <c r="T167" s="344"/>
      <c r="U167" s="344"/>
      <c r="V167" s="399"/>
      <c r="W167" s="401"/>
      <c r="X167" s="344">
        <v>30</v>
      </c>
      <c r="Y167" s="344"/>
      <c r="Z167" s="344">
        <v>30</v>
      </c>
    </row>
    <row r="168" spans="1:30" ht="11.25" customHeight="1" thickBot="1">
      <c r="A168" s="452"/>
      <c r="B168" s="453"/>
      <c r="C168" s="454"/>
      <c r="D168" s="453"/>
      <c r="E168" s="456"/>
      <c r="F168" s="55">
        <v>3</v>
      </c>
      <c r="G168" s="456"/>
      <c r="H168" s="345"/>
      <c r="I168" s="345"/>
      <c r="J168" s="345"/>
      <c r="K168" s="345"/>
      <c r="L168" s="345"/>
      <c r="M168" s="345"/>
      <c r="N168" s="455"/>
      <c r="O168" s="456"/>
      <c r="P168" s="345"/>
      <c r="Q168" s="345"/>
      <c r="R168" s="455"/>
      <c r="S168" s="456"/>
      <c r="T168" s="345"/>
      <c r="U168" s="345"/>
      <c r="V168" s="455"/>
      <c r="W168" s="456"/>
      <c r="X168" s="345"/>
      <c r="Y168" s="345"/>
      <c r="Z168" s="345"/>
    </row>
    <row r="169" spans="1:30" ht="12" thickTop="1">
      <c r="A169" s="120" t="s">
        <v>121</v>
      </c>
      <c r="B169" s="138"/>
      <c r="C169" s="211"/>
      <c r="D169" s="225"/>
      <c r="E169" s="211">
        <f>SUM(E159:E168)</f>
        <v>365</v>
      </c>
      <c r="F169" s="225"/>
      <c r="G169" s="211"/>
      <c r="H169" s="212"/>
      <c r="I169" s="212">
        <f>SUM(I159:I168)</f>
        <v>365</v>
      </c>
      <c r="J169" s="212"/>
      <c r="K169" s="212"/>
      <c r="L169" s="108"/>
      <c r="M169" s="108"/>
      <c r="N169" s="139"/>
      <c r="O169" s="413"/>
      <c r="P169" s="414"/>
      <c r="Q169" s="414"/>
      <c r="R169" s="415"/>
      <c r="S169" s="413">
        <f>SUM(S159:T168)</f>
        <v>80</v>
      </c>
      <c r="T169" s="414"/>
      <c r="U169" s="414">
        <f>SUM(U159:V168)</f>
        <v>75</v>
      </c>
      <c r="V169" s="415"/>
      <c r="W169" s="413">
        <f>SUM(W159:X168)</f>
        <v>90</v>
      </c>
      <c r="X169" s="414"/>
      <c r="Y169" s="414">
        <f>SUM(Y159:Z168)</f>
        <v>120</v>
      </c>
      <c r="Z169" s="414"/>
    </row>
    <row r="170" spans="1:30">
      <c r="A170" s="121" t="s">
        <v>122</v>
      </c>
      <c r="B170" s="210"/>
      <c r="C170" s="208"/>
      <c r="D170" s="210"/>
      <c r="E170" s="208"/>
      <c r="F170" s="210">
        <f>SUM(F159:F168)</f>
        <v>35</v>
      </c>
      <c r="G170" s="208"/>
      <c r="H170" s="209"/>
      <c r="I170" s="209"/>
      <c r="J170" s="209"/>
      <c r="K170" s="209"/>
      <c r="L170" s="123"/>
      <c r="M170" s="123"/>
      <c r="N170" s="124"/>
      <c r="O170" s="387"/>
      <c r="P170" s="388"/>
      <c r="Q170" s="388"/>
      <c r="R170" s="391"/>
      <c r="S170" s="387">
        <f>SUM(F159,F164,F166)</f>
        <v>10</v>
      </c>
      <c r="T170" s="388"/>
      <c r="U170" s="388">
        <f>SUM(F160,F165)</f>
        <v>6</v>
      </c>
      <c r="V170" s="391"/>
      <c r="W170" s="387">
        <f>SUM(F161,F167)</f>
        <v>8</v>
      </c>
      <c r="X170" s="388"/>
      <c r="Y170" s="388">
        <f>SUM(F162,F163,F168)</f>
        <v>11</v>
      </c>
      <c r="Z170" s="388"/>
    </row>
    <row r="171" spans="1:30" ht="22.5">
      <c r="A171" s="125" t="s">
        <v>123</v>
      </c>
      <c r="B171" s="140"/>
      <c r="C171" s="208" t="s">
        <v>159</v>
      </c>
      <c r="D171" s="210" t="s">
        <v>160</v>
      </c>
      <c r="E171" s="208"/>
      <c r="F171" s="210"/>
      <c r="G171" s="208"/>
      <c r="H171" s="209"/>
      <c r="I171" s="209"/>
      <c r="J171" s="209"/>
      <c r="K171" s="209"/>
      <c r="L171" s="123"/>
      <c r="M171" s="123"/>
      <c r="N171" s="124"/>
      <c r="O171" s="387"/>
      <c r="P171" s="388"/>
      <c r="Q171" s="388"/>
      <c r="R171" s="391"/>
      <c r="S171" s="387"/>
      <c r="T171" s="388"/>
      <c r="U171" s="388"/>
      <c r="V171" s="391"/>
      <c r="W171" s="387"/>
      <c r="X171" s="388"/>
      <c r="Y171" s="388"/>
      <c r="Z171" s="388"/>
    </row>
    <row r="173" spans="1:30">
      <c r="N173" s="14" t="s">
        <v>107</v>
      </c>
    </row>
    <row r="174" spans="1:30">
      <c r="A174" s="141" t="s">
        <v>95</v>
      </c>
      <c r="B174" s="140"/>
      <c r="C174" s="208"/>
      <c r="D174" s="210"/>
      <c r="E174" s="208">
        <f>SUM(E81,E169)</f>
        <v>1365</v>
      </c>
      <c r="F174" s="210"/>
      <c r="G174" s="208">
        <f>SUM(G81,G169)</f>
        <v>380</v>
      </c>
      <c r="H174" s="208">
        <f>SUM(H81,H169)</f>
        <v>50</v>
      </c>
      <c r="I174" s="208">
        <f>SUM(I81,I169)</f>
        <v>565</v>
      </c>
      <c r="J174" s="208">
        <f>SUM(J81,J169)</f>
        <v>40</v>
      </c>
      <c r="K174" s="208"/>
      <c r="L174" s="208">
        <f>SUM(L81,L169)</f>
        <v>60</v>
      </c>
      <c r="M174" s="208">
        <f>SUM(M81,M169)</f>
        <v>60</v>
      </c>
      <c r="N174" s="210">
        <f>SUM(N81,N169)</f>
        <v>210</v>
      </c>
      <c r="O174" s="387">
        <f>SUM(O144,O170)</f>
        <v>165</v>
      </c>
      <c r="P174" s="388"/>
      <c r="Q174" s="388">
        <f>SUM(Q144,Q170)</f>
        <v>240</v>
      </c>
      <c r="R174" s="391"/>
      <c r="S174" s="387">
        <f>SUM(S81,S169)</f>
        <v>205</v>
      </c>
      <c r="T174" s="388"/>
      <c r="U174" s="388">
        <f>SUM(U81,U169)</f>
        <v>225</v>
      </c>
      <c r="V174" s="391"/>
      <c r="W174" s="387">
        <f>SUM(W81,W169)</f>
        <v>240</v>
      </c>
      <c r="X174" s="422"/>
      <c r="Y174" s="388">
        <f>SUM(Y81,Y169)</f>
        <v>290</v>
      </c>
      <c r="Z174" s="388"/>
    </row>
    <row r="175" spans="1:30" ht="12" thickBot="1">
      <c r="A175" s="148" t="s">
        <v>108</v>
      </c>
      <c r="B175" s="228"/>
      <c r="C175" s="226"/>
      <c r="D175" s="228"/>
      <c r="E175" s="226"/>
      <c r="F175" s="228">
        <f>SUM(F82,F170)</f>
        <v>180</v>
      </c>
      <c r="G175" s="226"/>
      <c r="H175" s="227"/>
      <c r="I175" s="227"/>
      <c r="J175" s="227"/>
      <c r="K175" s="227"/>
      <c r="L175" s="149"/>
      <c r="M175" s="149"/>
      <c r="N175" s="150"/>
      <c r="O175" s="425">
        <f>SUM(O82,O170)</f>
        <v>30</v>
      </c>
      <c r="P175" s="426"/>
      <c r="Q175" s="426">
        <f>SUM(Q82,Q170)</f>
        <v>30</v>
      </c>
      <c r="R175" s="427"/>
      <c r="S175" s="425">
        <f>SUM(S82,S170)</f>
        <v>30</v>
      </c>
      <c r="T175" s="426"/>
      <c r="U175" s="426">
        <f>SUM(U82,U170)</f>
        <v>30</v>
      </c>
      <c r="V175" s="427"/>
      <c r="W175" s="423">
        <f>SUM(W82,W170)</f>
        <v>30</v>
      </c>
      <c r="X175" s="424"/>
      <c r="Y175" s="424">
        <f>SUM(Y82,Y170)</f>
        <v>30</v>
      </c>
      <c r="Z175" s="424"/>
    </row>
    <row r="176" spans="1:30" ht="12" thickTop="1">
      <c r="A176" s="162" t="s">
        <v>124</v>
      </c>
      <c r="B176" s="163"/>
      <c r="C176" s="232"/>
      <c r="D176" s="234"/>
      <c r="E176" s="232"/>
      <c r="F176" s="234">
        <f>SUM(F83)</f>
        <v>42</v>
      </c>
      <c r="G176" s="232"/>
      <c r="H176" s="233"/>
      <c r="I176" s="233"/>
      <c r="J176" s="233"/>
      <c r="K176" s="233"/>
      <c r="L176" s="104"/>
      <c r="M176" s="104"/>
      <c r="N176" s="164"/>
      <c r="O176" s="431"/>
      <c r="P176" s="432"/>
      <c r="Q176" s="432"/>
      <c r="R176" s="433"/>
      <c r="S176" s="431"/>
      <c r="T176" s="432"/>
      <c r="U176" s="432"/>
      <c r="V176" s="433"/>
      <c r="W176" s="431"/>
      <c r="X176" s="432"/>
      <c r="Y176" s="432"/>
      <c r="Z176" s="432"/>
    </row>
    <row r="177" spans="1:26">
      <c r="A177" s="126" t="s">
        <v>127</v>
      </c>
      <c r="B177" s="127"/>
      <c r="C177" s="229"/>
      <c r="D177" s="231"/>
      <c r="E177" s="229"/>
      <c r="F177" s="231">
        <f>SUM(F170)</f>
        <v>35</v>
      </c>
      <c r="G177" s="229"/>
      <c r="H177" s="230"/>
      <c r="I177" s="230"/>
      <c r="J177" s="230"/>
      <c r="K177" s="230"/>
      <c r="L177" s="128"/>
      <c r="M177" s="128"/>
      <c r="N177" s="129"/>
      <c r="O177" s="428"/>
      <c r="P177" s="429"/>
      <c r="Q177" s="429"/>
      <c r="R177" s="430"/>
      <c r="S177" s="428"/>
      <c r="T177" s="429"/>
      <c r="U177" s="429"/>
      <c r="V177" s="430"/>
      <c r="W177" s="428"/>
      <c r="X177" s="429"/>
      <c r="Y177" s="429"/>
      <c r="Z177" s="429"/>
    </row>
    <row r="178" spans="1:26" ht="12" thickBot="1">
      <c r="A178" s="166" t="s">
        <v>147</v>
      </c>
      <c r="B178" s="167"/>
      <c r="C178" s="235"/>
      <c r="D178" s="168"/>
      <c r="E178" s="235"/>
      <c r="F178" s="168">
        <f>180-F175</f>
        <v>0</v>
      </c>
      <c r="G178" s="235"/>
      <c r="H178" s="169"/>
      <c r="I178" s="169"/>
      <c r="J178" s="169"/>
      <c r="K178" s="169"/>
      <c r="L178" s="169"/>
      <c r="M178" s="169"/>
      <c r="N178" s="168"/>
      <c r="O178" s="434"/>
      <c r="P178" s="435"/>
      <c r="Q178" s="436"/>
      <c r="R178" s="437"/>
      <c r="S178" s="434"/>
      <c r="T178" s="435"/>
      <c r="U178" s="436"/>
      <c r="V178" s="437"/>
      <c r="W178" s="434">
        <f>SUM(F178)</f>
        <v>0</v>
      </c>
      <c r="X178" s="435"/>
      <c r="Y178" s="436"/>
      <c r="Z178" s="435"/>
    </row>
    <row r="179" spans="1:26" ht="12" thickTop="1">
      <c r="A179" s="142" t="s">
        <v>106</v>
      </c>
      <c r="B179" s="143"/>
      <c r="C179" s="236"/>
      <c r="D179" s="144"/>
      <c r="E179" s="236"/>
      <c r="F179" s="144">
        <f>SUM(F175,F178)</f>
        <v>180</v>
      </c>
      <c r="G179" s="236"/>
      <c r="H179" s="145"/>
      <c r="I179" s="145"/>
      <c r="J179" s="145"/>
      <c r="K179" s="145"/>
      <c r="L179" s="145"/>
      <c r="M179" s="145"/>
      <c r="N179" s="144"/>
      <c r="O179" s="441"/>
      <c r="P179" s="442"/>
      <c r="Q179" s="443"/>
      <c r="R179" s="444"/>
      <c r="S179" s="441"/>
      <c r="T179" s="442"/>
      <c r="U179" s="443"/>
      <c r="V179" s="444"/>
      <c r="W179" s="441"/>
      <c r="X179" s="442"/>
      <c r="Y179" s="443"/>
      <c r="Z179" s="442"/>
    </row>
    <row r="180" spans="1:26">
      <c r="A180" s="146" t="s">
        <v>109</v>
      </c>
      <c r="B180" s="147"/>
      <c r="C180" s="190"/>
      <c r="D180" s="192"/>
      <c r="E180" s="190">
        <f>0+E174</f>
        <v>1365</v>
      </c>
      <c r="F180" s="192"/>
      <c r="G180" s="190"/>
      <c r="H180" s="188"/>
      <c r="I180" s="188"/>
      <c r="J180" s="188"/>
      <c r="K180" s="188"/>
      <c r="L180" s="188"/>
      <c r="M180" s="188"/>
      <c r="N180" s="192"/>
      <c r="O180" s="438"/>
      <c r="P180" s="328"/>
      <c r="Q180" s="439"/>
      <c r="R180" s="440"/>
      <c r="S180" s="438"/>
      <c r="T180" s="328"/>
      <c r="U180" s="439"/>
      <c r="V180" s="440"/>
      <c r="W180" s="438"/>
      <c r="X180" s="328"/>
      <c r="Y180" s="439"/>
      <c r="Z180" s="328"/>
    </row>
    <row r="186" spans="1:26">
      <c r="T186" s="72"/>
    </row>
    <row r="187" spans="1:26">
      <c r="S187" s="72"/>
      <c r="T187" s="72"/>
      <c r="U187" s="72"/>
    </row>
  </sheetData>
  <mergeCells count="509">
    <mergeCell ref="X71:X72"/>
    <mergeCell ref="O83:P83"/>
    <mergeCell ref="Q83:R83"/>
    <mergeCell ref="S83:T83"/>
    <mergeCell ref="U83:V83"/>
    <mergeCell ref="W83:X83"/>
    <mergeCell ref="Y83:Z83"/>
    <mergeCell ref="W180:X180"/>
    <mergeCell ref="Y180:Z180"/>
    <mergeCell ref="W178:X178"/>
    <mergeCell ref="Y178:Z178"/>
    <mergeCell ref="Y179:Z179"/>
    <mergeCell ref="O180:P180"/>
    <mergeCell ref="Q180:R180"/>
    <mergeCell ref="S180:T180"/>
    <mergeCell ref="U180:V180"/>
    <mergeCell ref="O178:P178"/>
    <mergeCell ref="O179:P179"/>
    <mergeCell ref="W177:X177"/>
    <mergeCell ref="Y177:Z177"/>
    <mergeCell ref="O176:P176"/>
    <mergeCell ref="Q176:R176"/>
    <mergeCell ref="O177:P177"/>
    <mergeCell ref="Q177:R177"/>
    <mergeCell ref="O45:P45"/>
    <mergeCell ref="B44:B46"/>
    <mergeCell ref="C44:D44"/>
    <mergeCell ref="E44:E46"/>
    <mergeCell ref="F44:F46"/>
    <mergeCell ref="G44:N44"/>
    <mergeCell ref="O44:R44"/>
    <mergeCell ref="A44:A46"/>
    <mergeCell ref="W44:Z44"/>
    <mergeCell ref="C45:C46"/>
    <mergeCell ref="D45:D46"/>
    <mergeCell ref="G45:G46"/>
    <mergeCell ref="H45:H46"/>
    <mergeCell ref="I45:K45"/>
    <mergeCell ref="L45:L46"/>
    <mergeCell ref="M45:M46"/>
    <mergeCell ref="N45:N46"/>
    <mergeCell ref="W45:X45"/>
    <mergeCell ref="Y45:Z45"/>
    <mergeCell ref="W174:X174"/>
    <mergeCell ref="Y174:Z174"/>
    <mergeCell ref="W175:X175"/>
    <mergeCell ref="Y175:Z175"/>
    <mergeCell ref="W176:X176"/>
    <mergeCell ref="Y176:Z176"/>
    <mergeCell ref="W179:X179"/>
    <mergeCell ref="O171:P171"/>
    <mergeCell ref="Q171:R171"/>
    <mergeCell ref="S171:T171"/>
    <mergeCell ref="U171:V171"/>
    <mergeCell ref="W171:X171"/>
    <mergeCell ref="Y171:Z171"/>
    <mergeCell ref="S177:T177"/>
    <mergeCell ref="U177:V177"/>
    <mergeCell ref="Q178:R178"/>
    <mergeCell ref="S178:T178"/>
    <mergeCell ref="U178:V178"/>
    <mergeCell ref="Q179:R179"/>
    <mergeCell ref="S179:T179"/>
    <mergeCell ref="U179:V179"/>
    <mergeCell ref="S176:T176"/>
    <mergeCell ref="U176:V176"/>
    <mergeCell ref="O175:P175"/>
    <mergeCell ref="Q175:R175"/>
    <mergeCell ref="S175:T175"/>
    <mergeCell ref="U175:V175"/>
    <mergeCell ref="O174:P174"/>
    <mergeCell ref="Q174:R174"/>
    <mergeCell ref="S174:T174"/>
    <mergeCell ref="U174:V174"/>
    <mergeCell ref="S170:T170"/>
    <mergeCell ref="U170:V170"/>
    <mergeCell ref="O169:P169"/>
    <mergeCell ref="Q169:R169"/>
    <mergeCell ref="S169:T169"/>
    <mergeCell ref="U169:V169"/>
    <mergeCell ref="W169:X169"/>
    <mergeCell ref="Y169:Z169"/>
    <mergeCell ref="V167:V168"/>
    <mergeCell ref="W170:X170"/>
    <mergeCell ref="Y170:Z170"/>
    <mergeCell ref="O170:P170"/>
    <mergeCell ref="Q170:R170"/>
    <mergeCell ref="Z167:Z168"/>
    <mergeCell ref="W167:W168"/>
    <mergeCell ref="X167:X168"/>
    <mergeCell ref="Y167:Y168"/>
    <mergeCell ref="S167:S168"/>
    <mergeCell ref="T167:T168"/>
    <mergeCell ref="U167:U168"/>
    <mergeCell ref="O164:O165"/>
    <mergeCell ref="P164:P165"/>
    <mergeCell ref="Q164:Q165"/>
    <mergeCell ref="R164:R165"/>
    <mergeCell ref="K164:K165"/>
    <mergeCell ref="A167:A168"/>
    <mergeCell ref="B167:B168"/>
    <mergeCell ref="C167:C168"/>
    <mergeCell ref="D167:D168"/>
    <mergeCell ref="N167:N168"/>
    <mergeCell ref="O167:O168"/>
    <mergeCell ref="P167:P168"/>
    <mergeCell ref="Q167:Q168"/>
    <mergeCell ref="J167:J168"/>
    <mergeCell ref="K167:K168"/>
    <mergeCell ref="L167:L168"/>
    <mergeCell ref="M167:M168"/>
    <mergeCell ref="E167:E168"/>
    <mergeCell ref="G167:G168"/>
    <mergeCell ref="H167:H168"/>
    <mergeCell ref="I167:I168"/>
    <mergeCell ref="R167:R168"/>
    <mergeCell ref="S159:S162"/>
    <mergeCell ref="T159:T162"/>
    <mergeCell ref="U159:U162"/>
    <mergeCell ref="Z159:Z162"/>
    <mergeCell ref="L164:L165"/>
    <mergeCell ref="M164:M165"/>
    <mergeCell ref="N164:N165"/>
    <mergeCell ref="W164:W165"/>
    <mergeCell ref="A164:A165"/>
    <mergeCell ref="B164:B165"/>
    <mergeCell ref="C164:C165"/>
    <mergeCell ref="D164:D165"/>
    <mergeCell ref="E164:E165"/>
    <mergeCell ref="G164:G165"/>
    <mergeCell ref="H164:H165"/>
    <mergeCell ref="I164:I165"/>
    <mergeCell ref="J164:J165"/>
    <mergeCell ref="X164:X165"/>
    <mergeCell ref="Y164:Y165"/>
    <mergeCell ref="Z164:Z165"/>
    <mergeCell ref="S164:S165"/>
    <mergeCell ref="T164:T165"/>
    <mergeCell ref="U164:U165"/>
    <mergeCell ref="V164:V165"/>
    <mergeCell ref="O157:P157"/>
    <mergeCell ref="W157:X157"/>
    <mergeCell ref="Y157:Z157"/>
    <mergeCell ref="A159:A162"/>
    <mergeCell ref="B159:B162"/>
    <mergeCell ref="C159:C162"/>
    <mergeCell ref="D159:D162"/>
    <mergeCell ref="E159:E162"/>
    <mergeCell ref="G159:G162"/>
    <mergeCell ref="H159:H162"/>
    <mergeCell ref="I159:I162"/>
    <mergeCell ref="N159:N162"/>
    <mergeCell ref="O159:O162"/>
    <mergeCell ref="P159:P162"/>
    <mergeCell ref="Q159:Q162"/>
    <mergeCell ref="J159:J162"/>
    <mergeCell ref="K159:K162"/>
    <mergeCell ref="L159:L162"/>
    <mergeCell ref="M159:M162"/>
    <mergeCell ref="V159:V162"/>
    <mergeCell ref="W159:W162"/>
    <mergeCell ref="X159:X162"/>
    <mergeCell ref="Y159:Y162"/>
    <mergeCell ref="R159:R162"/>
    <mergeCell ref="A156:A158"/>
    <mergeCell ref="B156:B158"/>
    <mergeCell ref="C156:D156"/>
    <mergeCell ref="E156:E158"/>
    <mergeCell ref="A153:Z153"/>
    <mergeCell ref="A155:Z155"/>
    <mergeCell ref="O150:P150"/>
    <mergeCell ref="Q150:R150"/>
    <mergeCell ref="F156:F158"/>
    <mergeCell ref="G156:N156"/>
    <mergeCell ref="O156:R156"/>
    <mergeCell ref="S156:V156"/>
    <mergeCell ref="Q157:R157"/>
    <mergeCell ref="S157:T157"/>
    <mergeCell ref="U157:V157"/>
    <mergeCell ref="W156:Z156"/>
    <mergeCell ref="C157:C158"/>
    <mergeCell ref="D157:D158"/>
    <mergeCell ref="G157:G158"/>
    <mergeCell ref="H157:H158"/>
    <mergeCell ref="I157:K157"/>
    <mergeCell ref="L157:L158"/>
    <mergeCell ref="M157:M158"/>
    <mergeCell ref="N157:N158"/>
    <mergeCell ref="S150:T150"/>
    <mergeCell ref="U150:V150"/>
    <mergeCell ref="A152:Z152"/>
    <mergeCell ref="W149:X149"/>
    <mergeCell ref="Y149:Z149"/>
    <mergeCell ref="O148:P148"/>
    <mergeCell ref="Q148:R148"/>
    <mergeCell ref="O149:P149"/>
    <mergeCell ref="Q149:R149"/>
    <mergeCell ref="S149:T149"/>
    <mergeCell ref="W150:X150"/>
    <mergeCell ref="Y150:Z150"/>
    <mergeCell ref="U149:V149"/>
    <mergeCell ref="S148:T148"/>
    <mergeCell ref="U148:V148"/>
    <mergeCell ref="W144:X144"/>
    <mergeCell ref="Y144:Z144"/>
    <mergeCell ref="W145:X145"/>
    <mergeCell ref="Y145:Z145"/>
    <mergeCell ref="O144:P144"/>
    <mergeCell ref="Q144:R144"/>
    <mergeCell ref="O145:P145"/>
    <mergeCell ref="Q145:R145"/>
    <mergeCell ref="S145:T145"/>
    <mergeCell ref="U145:V145"/>
    <mergeCell ref="S144:T144"/>
    <mergeCell ref="U144:V144"/>
    <mergeCell ref="W146:X146"/>
    <mergeCell ref="Y146:Z146"/>
    <mergeCell ref="W147:X147"/>
    <mergeCell ref="Y147:Z147"/>
    <mergeCell ref="W148:X148"/>
    <mergeCell ref="Y148:Z148"/>
    <mergeCell ref="O147:P147"/>
    <mergeCell ref="Q147:R147"/>
    <mergeCell ref="S147:T147"/>
    <mergeCell ref="U147:V147"/>
    <mergeCell ref="O146:P146"/>
    <mergeCell ref="Q146:R146"/>
    <mergeCell ref="S146:T146"/>
    <mergeCell ref="U146:V146"/>
    <mergeCell ref="O139:P139"/>
    <mergeCell ref="Q139:R139"/>
    <mergeCell ref="S139:T139"/>
    <mergeCell ref="U139:V139"/>
    <mergeCell ref="W139:X139"/>
    <mergeCell ref="Y139:Z139"/>
    <mergeCell ref="O126:P126"/>
    <mergeCell ref="Q126:R126"/>
    <mergeCell ref="O141:P141"/>
    <mergeCell ref="Q141:R141"/>
    <mergeCell ref="S141:T141"/>
    <mergeCell ref="U141:V141"/>
    <mergeCell ref="O140:P140"/>
    <mergeCell ref="Q140:R140"/>
    <mergeCell ref="S140:T140"/>
    <mergeCell ref="U140:V140"/>
    <mergeCell ref="W140:X140"/>
    <mergeCell ref="Y140:Z140"/>
    <mergeCell ref="W141:X141"/>
    <mergeCell ref="Y141:Z141"/>
    <mergeCell ref="C126:C127"/>
    <mergeCell ref="D126:D127"/>
    <mergeCell ref="G126:G127"/>
    <mergeCell ref="H126:H127"/>
    <mergeCell ref="A124:Z124"/>
    <mergeCell ref="A125:A127"/>
    <mergeCell ref="B125:B127"/>
    <mergeCell ref="C125:D125"/>
    <mergeCell ref="E125:E127"/>
    <mergeCell ref="F125:F127"/>
    <mergeCell ref="S126:T126"/>
    <mergeCell ref="U126:V126"/>
    <mergeCell ref="I126:K126"/>
    <mergeCell ref="L126:L127"/>
    <mergeCell ref="M126:M127"/>
    <mergeCell ref="N126:N127"/>
    <mergeCell ref="W126:X126"/>
    <mergeCell ref="Y126:Z126"/>
    <mergeCell ref="O117:P117"/>
    <mergeCell ref="Q117:R117"/>
    <mergeCell ref="S117:T117"/>
    <mergeCell ref="U117:V117"/>
    <mergeCell ref="G125:N125"/>
    <mergeCell ref="O125:R125"/>
    <mergeCell ref="S125:V125"/>
    <mergeCell ref="W125:Z125"/>
    <mergeCell ref="W118:X118"/>
    <mergeCell ref="Y118:Z118"/>
    <mergeCell ref="A121:Z121"/>
    <mergeCell ref="A122:Z122"/>
    <mergeCell ref="O118:P118"/>
    <mergeCell ref="Q118:R118"/>
    <mergeCell ref="W114:X114"/>
    <mergeCell ref="Y114:Z114"/>
    <mergeCell ref="W115:X115"/>
    <mergeCell ref="Y115:Z115"/>
    <mergeCell ref="W116:X116"/>
    <mergeCell ref="Y116:Z116"/>
    <mergeCell ref="S118:T118"/>
    <mergeCell ref="U118:V118"/>
    <mergeCell ref="W117:X117"/>
    <mergeCell ref="Y117:Z117"/>
    <mergeCell ref="O115:P115"/>
    <mergeCell ref="Q115:R115"/>
    <mergeCell ref="S115:T115"/>
    <mergeCell ref="U115:V115"/>
    <mergeCell ref="O114:P114"/>
    <mergeCell ref="Q114:R114"/>
    <mergeCell ref="S114:T114"/>
    <mergeCell ref="U114:V114"/>
    <mergeCell ref="S116:T116"/>
    <mergeCell ref="U116:V116"/>
    <mergeCell ref="O116:P116"/>
    <mergeCell ref="Q116:R116"/>
    <mergeCell ref="Y108:Z108"/>
    <mergeCell ref="W109:X109"/>
    <mergeCell ref="Y109:Z109"/>
    <mergeCell ref="W112:X112"/>
    <mergeCell ref="Y112:Z112"/>
    <mergeCell ref="W113:X113"/>
    <mergeCell ref="Y113:Z113"/>
    <mergeCell ref="O112:P112"/>
    <mergeCell ref="Q112:R112"/>
    <mergeCell ref="O113:P113"/>
    <mergeCell ref="Q113:R113"/>
    <mergeCell ref="S113:T113"/>
    <mergeCell ref="U113:V113"/>
    <mergeCell ref="S112:T112"/>
    <mergeCell ref="U112:V112"/>
    <mergeCell ref="O109:P109"/>
    <mergeCell ref="Q109:R109"/>
    <mergeCell ref="S109:T109"/>
    <mergeCell ref="U109:V109"/>
    <mergeCell ref="O108:P108"/>
    <mergeCell ref="Q108:R108"/>
    <mergeCell ref="S108:T108"/>
    <mergeCell ref="U108:V108"/>
    <mergeCell ref="W108:X108"/>
    <mergeCell ref="Z101:Z102"/>
    <mergeCell ref="O107:P107"/>
    <mergeCell ref="Q107:R107"/>
    <mergeCell ref="S107:T107"/>
    <mergeCell ref="U107:V107"/>
    <mergeCell ref="W107:X107"/>
    <mergeCell ref="Y107:Z107"/>
    <mergeCell ref="V101:V102"/>
    <mergeCell ref="W101:W102"/>
    <mergeCell ref="X101:X102"/>
    <mergeCell ref="Y101:Y102"/>
    <mergeCell ref="R101:R102"/>
    <mergeCell ref="S101:S102"/>
    <mergeCell ref="T101:T102"/>
    <mergeCell ref="U101:U102"/>
    <mergeCell ref="M101:M102"/>
    <mergeCell ref="N101:N102"/>
    <mergeCell ref="O101:O102"/>
    <mergeCell ref="P101:P102"/>
    <mergeCell ref="Q101:Q102"/>
    <mergeCell ref="A101:A102"/>
    <mergeCell ref="B101:B102"/>
    <mergeCell ref="C101:C102"/>
    <mergeCell ref="D101:D102"/>
    <mergeCell ref="E101:E102"/>
    <mergeCell ref="G101:G102"/>
    <mergeCell ref="J101:J102"/>
    <mergeCell ref="K101:K102"/>
    <mergeCell ref="L101:L102"/>
    <mergeCell ref="H101:H102"/>
    <mergeCell ref="I101:I102"/>
    <mergeCell ref="C92:C93"/>
    <mergeCell ref="D92:D93"/>
    <mergeCell ref="G92:G93"/>
    <mergeCell ref="H92:H93"/>
    <mergeCell ref="A90:Z90"/>
    <mergeCell ref="A91:A93"/>
    <mergeCell ref="B91:B93"/>
    <mergeCell ref="C91:D91"/>
    <mergeCell ref="E91:E93"/>
    <mergeCell ref="F91:F93"/>
    <mergeCell ref="W92:X92"/>
    <mergeCell ref="Y92:Z92"/>
    <mergeCell ref="G91:N91"/>
    <mergeCell ref="O91:R91"/>
    <mergeCell ref="S91:V91"/>
    <mergeCell ref="W91:Z91"/>
    <mergeCell ref="O92:P92"/>
    <mergeCell ref="Q92:R92"/>
    <mergeCell ref="S92:T92"/>
    <mergeCell ref="U92:V92"/>
    <mergeCell ref="I92:K92"/>
    <mergeCell ref="L92:L93"/>
    <mergeCell ref="M92:M93"/>
    <mergeCell ref="N92:N93"/>
    <mergeCell ref="W84:X84"/>
    <mergeCell ref="Y84:Z84"/>
    <mergeCell ref="A87:Z87"/>
    <mergeCell ref="A88:Z88"/>
    <mergeCell ref="O84:P84"/>
    <mergeCell ref="Q84:R84"/>
    <mergeCell ref="S81:T81"/>
    <mergeCell ref="N77:N78"/>
    <mergeCell ref="Y77:Y78"/>
    <mergeCell ref="S77:S78"/>
    <mergeCell ref="T77:T78"/>
    <mergeCell ref="U77:U78"/>
    <mergeCell ref="V77:V78"/>
    <mergeCell ref="S84:T84"/>
    <mergeCell ref="U84:V84"/>
    <mergeCell ref="U81:V81"/>
    <mergeCell ref="O82:P82"/>
    <mergeCell ref="Q82:R82"/>
    <mergeCell ref="S82:T82"/>
    <mergeCell ref="U82:V82"/>
    <mergeCell ref="W81:X81"/>
    <mergeCell ref="Y81:Z81"/>
    <mergeCell ref="W82:X82"/>
    <mergeCell ref="Y82:Z82"/>
    <mergeCell ref="W77:W78"/>
    <mergeCell ref="X77:X78"/>
    <mergeCell ref="Z77:Z78"/>
    <mergeCell ref="P77:P78"/>
    <mergeCell ref="Q77:Q78"/>
    <mergeCell ref="J77:J78"/>
    <mergeCell ref="K77:K78"/>
    <mergeCell ref="L77:L78"/>
    <mergeCell ref="M77:M78"/>
    <mergeCell ref="R77:R78"/>
    <mergeCell ref="O81:P81"/>
    <mergeCell ref="Q81:R81"/>
    <mergeCell ref="A77:A78"/>
    <mergeCell ref="B77:B78"/>
    <mergeCell ref="C77:C78"/>
    <mergeCell ref="D77:D78"/>
    <mergeCell ref="E77:E78"/>
    <mergeCell ref="G77:G78"/>
    <mergeCell ref="H77:H78"/>
    <mergeCell ref="I77:I78"/>
    <mergeCell ref="O77:O78"/>
    <mergeCell ref="Z35:Z36"/>
    <mergeCell ref="S35:S36"/>
    <mergeCell ref="T35:T36"/>
    <mergeCell ref="U35:U36"/>
    <mergeCell ref="V35:V36"/>
    <mergeCell ref="A71:A72"/>
    <mergeCell ref="B71:B72"/>
    <mergeCell ref="C71:C72"/>
    <mergeCell ref="D71:D72"/>
    <mergeCell ref="U45:V45"/>
    <mergeCell ref="M35:M36"/>
    <mergeCell ref="N35:N36"/>
    <mergeCell ref="E71:E72"/>
    <mergeCell ref="G71:G72"/>
    <mergeCell ref="O35:O36"/>
    <mergeCell ref="Y71:Y72"/>
    <mergeCell ref="R71:R72"/>
    <mergeCell ref="S71:S72"/>
    <mergeCell ref="T71:T72"/>
    <mergeCell ref="U71:U72"/>
    <mergeCell ref="V71:V72"/>
    <mergeCell ref="W71:W72"/>
    <mergeCell ref="Q71:Q72"/>
    <mergeCell ref="Z71:Z72"/>
    <mergeCell ref="P71:P72"/>
    <mergeCell ref="X35:X36"/>
    <mergeCell ref="Y35:Y36"/>
    <mergeCell ref="G35:G36"/>
    <mergeCell ref="H35:H36"/>
    <mergeCell ref="I35:I36"/>
    <mergeCell ref="J35:J36"/>
    <mergeCell ref="K35:K36"/>
    <mergeCell ref="L35:L36"/>
    <mergeCell ref="W35:W36"/>
    <mergeCell ref="H71:H72"/>
    <mergeCell ref="I71:I72"/>
    <mergeCell ref="Q45:R45"/>
    <mergeCell ref="S45:T45"/>
    <mergeCell ref="M71:M72"/>
    <mergeCell ref="K71:K72"/>
    <mergeCell ref="L71:L72"/>
    <mergeCell ref="N71:N72"/>
    <mergeCell ref="O71:O72"/>
    <mergeCell ref="P35:P36"/>
    <mergeCell ref="Q35:Q36"/>
    <mergeCell ref="R35:R36"/>
    <mergeCell ref="J71:J72"/>
    <mergeCell ref="S44:V44"/>
    <mergeCell ref="S9:T9"/>
    <mergeCell ref="N9:N10"/>
    <mergeCell ref="O9:P9"/>
    <mergeCell ref="A35:A36"/>
    <mergeCell ref="B35:B36"/>
    <mergeCell ref="C35:C36"/>
    <mergeCell ref="D35:D36"/>
    <mergeCell ref="E35:E36"/>
    <mergeCell ref="F8:F10"/>
    <mergeCell ref="G8:N8"/>
    <mergeCell ref="A6:Z6"/>
    <mergeCell ref="A7:Z7"/>
    <mergeCell ref="A1:Z1"/>
    <mergeCell ref="A2:Z2"/>
    <mergeCell ref="A3:Z3"/>
    <mergeCell ref="A5:Z5"/>
    <mergeCell ref="L9:L10"/>
    <mergeCell ref="M9:M10"/>
    <mergeCell ref="A8:A10"/>
    <mergeCell ref="B8:B10"/>
    <mergeCell ref="C8:D8"/>
    <mergeCell ref="E8:E10"/>
    <mergeCell ref="C9:C10"/>
    <mergeCell ref="D9:D10"/>
    <mergeCell ref="W9:X9"/>
    <mergeCell ref="W8:Z8"/>
    <mergeCell ref="Y9:Z9"/>
    <mergeCell ref="G9:G10"/>
    <mergeCell ref="H9:H10"/>
    <mergeCell ref="I9:K9"/>
    <mergeCell ref="O8:R8"/>
    <mergeCell ref="S8:V8"/>
    <mergeCell ref="U9:V9"/>
    <mergeCell ref="Q9:R9"/>
  </mergeCells>
  <phoneticPr fontId="1" type="noConversion"/>
  <pageMargins left="0.19685039370078741" right="0.19685039370078741" top="0.27559055118110237" bottom="0.27559055118110237" header="0" footer="0"/>
  <pageSetup paperSize="9" scale="93" orientation="landscape" verticalDpi="300" r:id="rId1"/>
  <rowBreaks count="4" manualBreakCount="4">
    <brk id="43" max="25" man="1"/>
    <brk id="84" max="16383" man="1"/>
    <brk id="118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2014-04-10T21:40:45Z</cp:lastPrinted>
  <dcterms:created xsi:type="dcterms:W3CDTF">1997-02-26T13:46:56Z</dcterms:created>
  <dcterms:modified xsi:type="dcterms:W3CDTF">2016-03-04T10:10:24Z</dcterms:modified>
</cp:coreProperties>
</file>