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DZ'!$A$1:$W$159</definedName>
  </definedNames>
  <calcPr calcId="125725"/>
</workbook>
</file>

<file path=xl/calcChain.xml><?xml version="1.0" encoding="utf-8"?>
<calcChain xmlns="http://schemas.openxmlformats.org/spreadsheetml/2006/main">
  <c r="V32" i="4"/>
  <c r="T142" s="1"/>
  <c r="S32"/>
  <c r="Q142" s="1"/>
  <c r="P32"/>
  <c r="M32"/>
  <c r="J32"/>
  <c r="J142" s="1"/>
  <c r="F32"/>
  <c r="E32"/>
  <c r="O16"/>
  <c r="I16"/>
  <c r="I35" s="1"/>
  <c r="T140"/>
  <c r="T147" s="1"/>
  <c r="F145"/>
  <c r="E144"/>
  <c r="T143"/>
  <c r="T150" s="1"/>
  <c r="Q143"/>
  <c r="N36"/>
  <c r="N143" s="1"/>
  <c r="N150" s="1"/>
  <c r="K36"/>
  <c r="K143" s="1"/>
  <c r="K150" s="1"/>
  <c r="T35"/>
  <c r="Q35"/>
  <c r="J35"/>
  <c r="Q140"/>
  <c r="Q147" s="1"/>
  <c r="T139"/>
  <c r="Q139"/>
  <c r="I139"/>
  <c r="H139"/>
  <c r="G139"/>
  <c r="F140"/>
  <c r="F147" s="1"/>
  <c r="E139"/>
  <c r="E146" s="1"/>
  <c r="T128"/>
  <c r="Q128"/>
  <c r="T127"/>
  <c r="Q127"/>
  <c r="I127"/>
  <c r="G127"/>
  <c r="F128"/>
  <c r="E127"/>
  <c r="T114"/>
  <c r="Q114"/>
  <c r="F114"/>
  <c r="T113"/>
  <c r="Q113"/>
  <c r="I113"/>
  <c r="H113"/>
  <c r="G113"/>
  <c r="I101"/>
  <c r="E113"/>
  <c r="T102"/>
  <c r="Q102"/>
  <c r="T101"/>
  <c r="Q101"/>
  <c r="G101"/>
  <c r="F102"/>
  <c r="E101"/>
  <c r="T91"/>
  <c r="Q91"/>
  <c r="T90"/>
  <c r="Q90"/>
  <c r="I90"/>
  <c r="H90"/>
  <c r="G90"/>
  <c r="F91"/>
  <c r="E90"/>
  <c r="Q146" l="1"/>
  <c r="Q149" s="1"/>
  <c r="Q150"/>
  <c r="T76"/>
  <c r="Q76"/>
  <c r="T75"/>
  <c r="Q75"/>
  <c r="I75"/>
  <c r="G75"/>
  <c r="F76"/>
  <c r="E75"/>
  <c r="T65"/>
  <c r="Q65"/>
  <c r="T64"/>
  <c r="Q64"/>
  <c r="I64"/>
  <c r="G64"/>
  <c r="F65"/>
  <c r="E64"/>
  <c r="T53" l="1"/>
  <c r="Q53"/>
  <c r="T52"/>
  <c r="Q52"/>
  <c r="F53" l="1"/>
  <c r="I52"/>
  <c r="G52"/>
  <c r="E52"/>
  <c r="N25"/>
  <c r="K25"/>
  <c r="G25"/>
  <c r="F25"/>
  <c r="E25"/>
  <c r="G16"/>
  <c r="F16"/>
  <c r="F143" s="1"/>
  <c r="F150" s="1"/>
  <c r="E16"/>
  <c r="E35" s="1"/>
  <c r="G35" l="1"/>
  <c r="G142" s="1"/>
  <c r="I142"/>
  <c r="E142"/>
  <c r="E149" s="1"/>
  <c r="F36"/>
  <c r="N35"/>
  <c r="N142" s="1"/>
  <c r="K16"/>
  <c r="K35" s="1"/>
  <c r="K142" s="1"/>
  <c r="K149" l="1"/>
</calcChain>
</file>

<file path=xl/sharedStrings.xml><?xml version="1.0" encoding="utf-8"?>
<sst xmlns="http://schemas.openxmlformats.org/spreadsheetml/2006/main" count="401" uniqueCount="249">
  <si>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</si>
  <si>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</si>
  <si>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</si>
  <si>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</si>
  <si>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</si>
  <si>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</si>
  <si>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</si>
  <si>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</si>
  <si>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</si>
  <si>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</si>
  <si>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</si>
  <si>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</si>
  <si>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</si>
  <si>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</si>
  <si>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</si>
  <si>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</si>
  <si>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</si>
  <si>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</si>
  <si>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</si>
  <si>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</si>
  <si>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</si>
  <si>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</si>
  <si>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</si>
  <si>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</si>
  <si>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</si>
  <si>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</si>
  <si>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</si>
  <si>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Współczesne nurty badań społecznych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</si>
  <si>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</si>
  <si>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</si>
  <si>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</si>
  <si>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</si>
  <si>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</si>
  <si>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</si>
  <si>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</si>
  <si>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</si>
  <si>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Dydaktyka ogólna</t>
  </si>
  <si>
    <t>Teorie wychowania</t>
  </si>
  <si>
    <t>A: Andragogika                                                                                  B: Pedeutologia</t>
  </si>
  <si>
    <t>Seminarium magisterskie</t>
  </si>
  <si>
    <t>o/ow1</t>
  </si>
  <si>
    <t>o1.2</t>
  </si>
  <si>
    <t>o1.1</t>
  </si>
  <si>
    <t>o1.3</t>
  </si>
  <si>
    <t>o1.4</t>
  </si>
  <si>
    <t>o1.5</t>
  </si>
  <si>
    <t>1Zo</t>
  </si>
  <si>
    <t>ow 1.6</t>
  </si>
  <si>
    <t>o/ow 2</t>
  </si>
  <si>
    <t>o2.1</t>
  </si>
  <si>
    <t>o2.2</t>
  </si>
  <si>
    <t>o2.3</t>
  </si>
  <si>
    <t>o2.4</t>
  </si>
  <si>
    <t>o2.5</t>
  </si>
  <si>
    <t>ow 2.6</t>
  </si>
  <si>
    <t>o2.7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</si>
  <si>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</si>
  <si>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</si>
  <si>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</si>
  <si>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</si>
  <si>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</si>
  <si>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</si>
  <si>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</si>
  <si>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</si>
  <si>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</si>
  <si>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</si>
  <si>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</si>
  <si>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</si>
  <si>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>1E2Zo</t>
  </si>
  <si>
    <t>1E4Zo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</si>
  <si>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</si>
  <si>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</si>
  <si>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</si>
  <si>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</si>
  <si>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</si>
  <si>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</si>
  <si>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</si>
  <si>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</si>
  <si>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</si>
  <si>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 xml:space="preserve">D 3. Pedagogika społeczna </t>
  </si>
  <si>
    <t>Pedagogika społeczna</t>
  </si>
  <si>
    <t>Pedagogika społeczna - pola profesji</t>
  </si>
  <si>
    <t>Pedagogika społeczna - dawniej i dziś</t>
  </si>
  <si>
    <t>Pedagogika społeczna we współczesnych dyskursach</t>
  </si>
  <si>
    <t>Środowisko życia i jego przemiany</t>
  </si>
  <si>
    <t>Pogranicze jako środowisko życia</t>
  </si>
  <si>
    <t>Animacja - teoria i praktyka zmiany społecznej</t>
  </si>
  <si>
    <t>Siły społeczne rodziny</t>
  </si>
  <si>
    <t>1E3Zo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</si>
  <si>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</si>
  <si>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</si>
  <si>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</si>
  <si>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</si>
  <si>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Modele edukacji wielo-, międzykulturowej i regionalnej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</si>
  <si>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</si>
  <si>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</si>
  <si>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</si>
  <si>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</si>
  <si>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</si>
  <si>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Specjalności: pedagogika resocjalizacyjna z elementami psychoterapii, pedagogika opiekuńcza z poradnictwem rodzinnym, pedagogika społeczna, pedagogika wielokulturowości, pedagogika szkoły, edukacja dorosłych, edukacja mobilna w kulturze cyfrowej, wczesna edukacja z diagnozą i ewaluacją oświatową</t>
  </si>
  <si>
    <t>1E1Zo</t>
  </si>
  <si>
    <t>2E3Zo</t>
  </si>
  <si>
    <t>Tożsamość pedagogiki opiekuńczej</t>
  </si>
  <si>
    <t>D 5. Pedagogika szkoły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</si>
  <si>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</si>
  <si>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</si>
  <si>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</si>
  <si>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</si>
  <si>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</si>
  <si>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</si>
  <si>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</si>
  <si>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</si>
  <si>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</si>
  <si>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</si>
  <si>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</si>
  <si>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</si>
  <si>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</si>
  <si>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</si>
  <si>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</si>
  <si>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</si>
  <si>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</si>
  <si>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</si>
  <si>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Pedagogika medialna</t>
  </si>
  <si>
    <t>Kultura cyfrowa jako środowisko społecznego uczenia się</t>
  </si>
  <si>
    <t>Konektywistyczna teoria uczenia się i tworzenia wiedzy</t>
  </si>
  <si>
    <t>M-kultura rodzinna. Teorie socjalizacji w środowisku cyfrowym</t>
  </si>
  <si>
    <t>Infrastruktura m-learningu. Urządzenia i narzędzia</t>
  </si>
  <si>
    <t>E-booki</t>
  </si>
  <si>
    <t>Edukacyjne aplikacje dla dzieci</t>
  </si>
  <si>
    <t>Multimedialna kultura w edukacji</t>
  </si>
  <si>
    <t>Metody m-learningu</t>
  </si>
  <si>
    <t>1E5Zo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</si>
  <si>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</si>
  <si>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</si>
  <si>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</si>
  <si>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</si>
  <si>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</si>
  <si>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</si>
  <si>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</si>
  <si>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</si>
  <si>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</si>
  <si>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4Z</t>
  </si>
  <si>
    <t>Liczba godzin z przedmiotów dla kierunku</t>
  </si>
  <si>
    <t>Kierunkowy wykład monograficzny *</t>
  </si>
  <si>
    <t>Razem punktów ECTS</t>
  </si>
  <si>
    <t>* Rada Programowa dla kierunku: Pedagogika przed rozpoczęciem każdego cyklu kształcenia przyjmuje na dany cykl kierunkowy wykład monograficzny, o tematyce dotyczącej najbardziej aktualnych problemów w pedagogice</t>
  </si>
  <si>
    <t>C: Przedmioty fakultatywne **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</si>
  <si>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</si>
  <si>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</si>
  <si>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</si>
  <si>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</si>
  <si>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</si>
  <si>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</si>
  <si>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</si>
  <si>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</si>
  <si>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</si>
  <si>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</si>
  <si>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</si>
  <si>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Dzieci w m-kulturze. Wideoetnografia</t>
  </si>
  <si>
    <t>Liczba godzin z przedmiotów fakultatywych ( C)</t>
  </si>
  <si>
    <t>Wykłady stanowią ponad 50% w stosunku do liczby godzin ogółem, również w przypadku wyboru fakultetów realizowanych jako ćwiczenia</t>
  </si>
  <si>
    <t>** Przedmioty fakultatywne: z corocznie uaktualnianej oferty fakultetów studenci wybierają 5 przedmiotów, każdy po 20 godzin i 2 punkty ECTS, z czego 3 przedmioty w semestrze III i 2 przedmioty w semestrze IV</t>
  </si>
  <si>
    <t xml:space="preserve">Zasady przyjmowania na specjalność: </t>
  </si>
  <si>
    <t>Licza obowiązkowych egzaminów</t>
  </si>
  <si>
    <t>Liczba obowiązkowych egzaminów</t>
  </si>
  <si>
    <r>
      <t xml:space="preserve">Kierunek: PEDAGOGIKA - PLAN STUDIÓW OD ROKU AKADEMICKIEGO 2014-2015                                     </t>
    </r>
    <r>
      <rPr>
        <b/>
        <sz val="9"/>
        <color rgb="FFFF0000"/>
        <rFont val="Arial CE"/>
        <charset val="238"/>
      </rPr>
      <t xml:space="preserve"> </t>
    </r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</si>
  <si>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</si>
  <si>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</si>
  <si>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</si>
  <si>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</si>
  <si>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</si>
  <si>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</si>
  <si>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</si>
  <si>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</si>
  <si>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</si>
  <si>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</si>
  <si>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</si>
  <si>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</si>
  <si>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</si>
  <si>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</si>
  <si>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</si>
  <si>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</si>
  <si>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</si>
  <si>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</si>
  <si>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</si>
  <si>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</si>
  <si>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</si>
  <si>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</si>
  <si>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</si>
  <si>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</si>
  <si>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</si>
  <si>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</si>
  <si>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</si>
  <si>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</si>
  <si>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</si>
  <si>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</si>
  <si>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</si>
  <si>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</si>
  <si>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</si>
  <si>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</si>
  <si>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</si>
  <si>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</si>
  <si>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</si>
  <si>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</si>
  <si>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</si>
  <si>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</si>
  <si>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</si>
  <si>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</si>
  <si>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</si>
  <si>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</si>
  <si>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</si>
  <si>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</si>
  <si>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</si>
  <si>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</si>
  <si>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</si>
  <si>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</si>
  <si>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</si>
  <si>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</si>
  <si>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</si>
  <si>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</si>
  <si>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</si>
  <si>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</si>
  <si>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</si>
  <si>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</si>
  <si>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</si>
  <si>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</si>
  <si>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</si>
  <si>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</si>
  <si>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</si>
  <si>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</si>
  <si>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</si>
  <si>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</si>
  <si>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</si>
  <si>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</si>
  <si>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</si>
  <si>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D7.11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</si>
  <si>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</si>
  <si>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</si>
  <si>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</si>
  <si>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</si>
  <si>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</si>
  <si>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</si>
  <si>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</si>
  <si>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</si>
  <si>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</si>
  <si>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</si>
  <si>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</si>
  <si>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Dziecięce projektowanie na urządzeniach cyfrowych</t>
  </si>
  <si>
    <t>Organizowanie środowiska wychowawczego  w klasie i szkole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</si>
</sst>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12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/>
    <xf numFmtId="0" fontId="2" fillId="5" borderId="3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/>
    <xf numFmtId="0" fontId="3" fillId="5" borderId="4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/>
    <xf numFmtId="0" fontId="3" fillId="5" borderId="2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1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2" borderId="5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top" textRotation="90" wrapText="1"/>
    </xf>
    <xf numFmtId="0" fontId="5" fillId="5" borderId="16" xfId="0" applyFont="1" applyFill="1" applyBorder="1" applyAlignment="1">
      <alignment horizontal="center" vertical="top" textRotation="90" wrapText="1"/>
    </xf>
    <xf numFmtId="0" fontId="5" fillId="5" borderId="25" xfId="0" applyFont="1" applyFill="1" applyBorder="1" applyAlignment="1">
      <alignment horizontal="center" vertical="top" textRotation="90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topLeftCell="A103" zoomScaleSheetLayoutView="100" workbookViewId="0">
      <selection activeCell="J133" sqref="J133"/>
    </sheetView>
  </sheetViews>
  <sheetFormatPr defaultColWidth="9.140625" defaultRowHeight="11.25"/>
  <cols>
    <col min="1" max="1" width="43.140625" style="6" customWidth="1"/>
    <col min="2" max="2" width="6" style="4" customWidth="1"/>
    <col min="3" max="4" width="5.140625" style="4" customWidth="1"/>
    <col min="5" max="5" width="4.85546875" style="4" customWidth="1"/>
    <col min="6" max="6" width="3.7109375" style="4" customWidth="1"/>
    <col min="7" max="10" width="3.7109375" style="5" customWidth="1"/>
    <col min="11" max="20" width="4.28515625" style="29" customWidth="1"/>
    <col min="21" max="21" width="4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>
      <c r="A1" s="476" t="s">
        <v>165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5" ht="12" customHeight="1">
      <c r="A2" s="477" t="s">
        <v>19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</row>
    <row r="3" spans="1:25" ht="25.5" customHeight="1">
      <c r="A3" s="478" t="s">
        <v>99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</row>
    <row r="4" spans="1:25" ht="9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5" s="5" customFormat="1" ht="18.600000000000001" customHeight="1">
      <c r="A5" s="80" t="s">
        <v>20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37"/>
      <c r="W5" s="37"/>
      <c r="X5" s="37"/>
      <c r="Y5" s="37"/>
    </row>
    <row r="6" spans="1:25" s="1" customFormat="1" ht="24" customHeight="1">
      <c r="A6" s="495" t="s">
        <v>26</v>
      </c>
      <c r="B6" s="498"/>
      <c r="C6" s="500" t="s">
        <v>0</v>
      </c>
      <c r="D6" s="501"/>
      <c r="E6" s="502" t="s">
        <v>13</v>
      </c>
      <c r="F6" s="479" t="s">
        <v>1</v>
      </c>
      <c r="G6" s="481" t="s">
        <v>2</v>
      </c>
      <c r="H6" s="482"/>
      <c r="I6" s="482"/>
      <c r="J6" s="483"/>
      <c r="K6" s="482" t="s">
        <v>16</v>
      </c>
      <c r="L6" s="482"/>
      <c r="M6" s="482"/>
      <c r="N6" s="482"/>
      <c r="O6" s="482"/>
      <c r="P6" s="483"/>
      <c r="Q6" s="481" t="s">
        <v>17</v>
      </c>
      <c r="R6" s="482"/>
      <c r="S6" s="482"/>
      <c r="T6" s="482"/>
      <c r="U6" s="482"/>
      <c r="V6" s="483"/>
      <c r="W6" s="38"/>
      <c r="X6" s="38"/>
      <c r="Y6" s="38"/>
    </row>
    <row r="7" spans="1:25" s="1" customFormat="1">
      <c r="A7" s="496"/>
      <c r="B7" s="498"/>
      <c r="C7" s="500" t="s">
        <v>8</v>
      </c>
      <c r="D7" s="501" t="s">
        <v>7</v>
      </c>
      <c r="E7" s="502"/>
      <c r="F7" s="479"/>
      <c r="G7" s="486" t="s">
        <v>3</v>
      </c>
      <c r="H7" s="488" t="s">
        <v>4</v>
      </c>
      <c r="I7" s="490" t="s">
        <v>5</v>
      </c>
      <c r="J7" s="484" t="s">
        <v>6</v>
      </c>
      <c r="K7" s="434" t="s">
        <v>9</v>
      </c>
      <c r="L7" s="434"/>
      <c r="M7" s="492"/>
      <c r="N7" s="493" t="s">
        <v>10</v>
      </c>
      <c r="O7" s="482"/>
      <c r="P7" s="483"/>
      <c r="Q7" s="481" t="s">
        <v>11</v>
      </c>
      <c r="R7" s="482"/>
      <c r="S7" s="494"/>
      <c r="T7" s="493" t="s">
        <v>12</v>
      </c>
      <c r="U7" s="482"/>
      <c r="V7" s="483"/>
      <c r="W7" s="38"/>
      <c r="X7" s="38"/>
      <c r="Y7" s="38"/>
    </row>
    <row r="8" spans="1:25" s="1" customFormat="1" ht="12" customHeight="1" thickBot="1">
      <c r="A8" s="497"/>
      <c r="B8" s="499"/>
      <c r="C8" s="504"/>
      <c r="D8" s="505"/>
      <c r="E8" s="503"/>
      <c r="F8" s="480"/>
      <c r="G8" s="487"/>
      <c r="H8" s="489"/>
      <c r="I8" s="491"/>
      <c r="J8" s="485"/>
      <c r="K8" s="274" t="s">
        <v>14</v>
      </c>
      <c r="L8" s="275" t="s">
        <v>5</v>
      </c>
      <c r="M8" s="275" t="s">
        <v>6</v>
      </c>
      <c r="N8" s="275" t="s">
        <v>14</v>
      </c>
      <c r="O8" s="276" t="s">
        <v>5</v>
      </c>
      <c r="P8" s="277" t="s">
        <v>6</v>
      </c>
      <c r="Q8" s="278" t="s">
        <v>14</v>
      </c>
      <c r="R8" s="279" t="s">
        <v>5</v>
      </c>
      <c r="S8" s="279" t="s">
        <v>6</v>
      </c>
      <c r="T8" s="279" t="s">
        <v>14</v>
      </c>
      <c r="U8" s="276" t="s">
        <v>5</v>
      </c>
      <c r="V8" s="277" t="s">
        <v>6</v>
      </c>
      <c r="W8" s="38"/>
      <c r="X8" s="38"/>
      <c r="Y8" s="38"/>
    </row>
    <row r="9" spans="1:25" ht="11.25" customHeight="1" thickTop="1">
      <c r="A9" s="60" t="s">
        <v>30</v>
      </c>
      <c r="B9" s="72" t="s">
        <v>40</v>
      </c>
      <c r="C9" s="68"/>
      <c r="D9" s="61"/>
      <c r="E9" s="52"/>
      <c r="F9" s="53"/>
      <c r="G9" s="52"/>
      <c r="H9" s="54"/>
      <c r="I9" s="54"/>
      <c r="J9" s="70"/>
      <c r="K9" s="52"/>
      <c r="L9" s="54"/>
      <c r="M9" s="69"/>
      <c r="N9" s="54"/>
      <c r="O9" s="108"/>
      <c r="P9" s="109"/>
      <c r="Q9" s="110"/>
      <c r="R9" s="111"/>
      <c r="S9" s="111"/>
      <c r="T9" s="111"/>
      <c r="U9" s="108"/>
      <c r="V9" s="112"/>
    </row>
    <row r="10" spans="1:25" s="10" customFormat="1" ht="11.25" customHeight="1">
      <c r="A10" s="14" t="s">
        <v>22</v>
      </c>
      <c r="B10" s="9" t="s">
        <v>42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91"/>
      <c r="P10" s="43"/>
      <c r="Q10" s="31"/>
      <c r="R10" s="32"/>
      <c r="S10" s="32"/>
      <c r="T10" s="32"/>
      <c r="U10" s="91"/>
      <c r="V10" s="102"/>
      <c r="W10" s="36"/>
      <c r="X10" s="36"/>
      <c r="Y10" s="36"/>
    </row>
    <row r="11" spans="1:25" s="10" customFormat="1">
      <c r="A11" s="15" t="s">
        <v>23</v>
      </c>
      <c r="B11" s="9" t="s">
        <v>41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5"/>
      <c r="K11" s="31">
        <v>20</v>
      </c>
      <c r="L11" s="32"/>
      <c r="M11" s="32"/>
      <c r="N11" s="32"/>
      <c r="O11" s="91"/>
      <c r="P11" s="43"/>
      <c r="Q11" s="31"/>
      <c r="R11" s="32"/>
      <c r="S11" s="32"/>
      <c r="T11" s="32"/>
      <c r="U11" s="91"/>
      <c r="V11" s="102"/>
      <c r="W11" s="36"/>
      <c r="X11" s="36"/>
      <c r="Y11" s="36"/>
    </row>
    <row r="12" spans="1:25" s="10" customFormat="1">
      <c r="A12" s="15" t="s">
        <v>21</v>
      </c>
      <c r="B12" s="9" t="s">
        <v>43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5"/>
      <c r="K12" s="31">
        <v>20</v>
      </c>
      <c r="L12" s="32"/>
      <c r="M12" s="32"/>
      <c r="N12" s="32"/>
      <c r="O12" s="91"/>
      <c r="P12" s="43"/>
      <c r="Q12" s="31"/>
      <c r="R12" s="32"/>
      <c r="S12" s="32"/>
      <c r="T12" s="32"/>
      <c r="U12" s="91"/>
      <c r="V12" s="102"/>
      <c r="W12" s="36"/>
      <c r="X12" s="36"/>
      <c r="Y12" s="36"/>
    </row>
    <row r="13" spans="1:25" s="10" customFormat="1">
      <c r="A13" s="16" t="s">
        <v>24</v>
      </c>
      <c r="B13" s="9" t="s">
        <v>44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5"/>
      <c r="K13" s="31">
        <v>20</v>
      </c>
      <c r="L13" s="32"/>
      <c r="M13" s="32"/>
      <c r="N13" s="32"/>
      <c r="O13" s="91"/>
      <c r="P13" s="43"/>
      <c r="Q13" s="31"/>
      <c r="R13" s="32"/>
      <c r="S13" s="32"/>
      <c r="T13" s="32"/>
      <c r="U13" s="91"/>
      <c r="V13" s="102"/>
      <c r="W13" s="36"/>
      <c r="X13" s="36"/>
      <c r="Y13" s="36"/>
    </row>
    <row r="14" spans="1:25" s="10" customFormat="1">
      <c r="A14" s="16" t="s">
        <v>27</v>
      </c>
      <c r="B14" s="9" t="s">
        <v>45</v>
      </c>
      <c r="C14" s="8" t="s">
        <v>15</v>
      </c>
      <c r="D14" s="50"/>
      <c r="E14" s="8">
        <v>30</v>
      </c>
      <c r="F14" s="9">
        <v>5</v>
      </c>
      <c r="G14" s="8">
        <v>30</v>
      </c>
      <c r="H14" s="7"/>
      <c r="I14" s="7"/>
      <c r="J14" s="115"/>
      <c r="K14" s="31">
        <v>30</v>
      </c>
      <c r="L14" s="32"/>
      <c r="M14" s="32"/>
      <c r="N14" s="32"/>
      <c r="O14" s="91"/>
      <c r="P14" s="43"/>
      <c r="Q14" s="31"/>
      <c r="R14" s="32"/>
      <c r="S14" s="32"/>
      <c r="T14" s="32"/>
      <c r="U14" s="91"/>
      <c r="V14" s="102"/>
      <c r="W14" s="36"/>
      <c r="X14" s="36"/>
      <c r="Y14" s="36"/>
    </row>
    <row r="15" spans="1:25" s="10" customFormat="1" ht="13.5" customHeight="1" thickBot="1">
      <c r="A15" s="14" t="s">
        <v>28</v>
      </c>
      <c r="B15" s="9" t="s">
        <v>47</v>
      </c>
      <c r="C15" s="51"/>
      <c r="D15" s="50" t="s">
        <v>18</v>
      </c>
      <c r="E15" s="8">
        <v>30</v>
      </c>
      <c r="F15" s="9">
        <v>5</v>
      </c>
      <c r="G15" s="8"/>
      <c r="H15" s="7"/>
      <c r="I15" s="7">
        <v>30</v>
      </c>
      <c r="J15" s="115"/>
      <c r="K15" s="31"/>
      <c r="L15" s="32"/>
      <c r="M15" s="32"/>
      <c r="N15" s="32"/>
      <c r="O15" s="93">
        <v>30</v>
      </c>
      <c r="P15" s="17"/>
      <c r="Q15" s="42"/>
      <c r="R15" s="22"/>
      <c r="S15" s="22"/>
      <c r="T15" s="22"/>
      <c r="U15" s="93"/>
      <c r="V15" s="104"/>
      <c r="W15" s="36"/>
      <c r="X15" s="36"/>
      <c r="Y15" s="36"/>
    </row>
    <row r="16" spans="1:25" s="12" customFormat="1" ht="12.75" thickTop="1" thickBot="1">
      <c r="A16" s="58"/>
      <c r="B16" s="59"/>
      <c r="C16" s="342" t="s">
        <v>69</v>
      </c>
      <c r="D16" s="56" t="s">
        <v>46</v>
      </c>
      <c r="E16" s="55">
        <f>SUM(E10:E15)</f>
        <v>140</v>
      </c>
      <c r="F16" s="56">
        <f>SUM(F10:F15)</f>
        <v>22</v>
      </c>
      <c r="G16" s="55">
        <f>SUM(G10:G15)</f>
        <v>110</v>
      </c>
      <c r="H16" s="55"/>
      <c r="I16" s="55">
        <f>SUM(I10:I15)</f>
        <v>30</v>
      </c>
      <c r="J16" s="56"/>
      <c r="K16" s="55">
        <f>SUM(K10:K15)</f>
        <v>110</v>
      </c>
      <c r="L16" s="55"/>
      <c r="M16" s="55"/>
      <c r="N16" s="55"/>
      <c r="O16" s="95">
        <f>SUM(O10:O15)</f>
        <v>30</v>
      </c>
      <c r="P16" s="56"/>
      <c r="Q16" s="55"/>
      <c r="R16" s="57"/>
      <c r="S16" s="57"/>
      <c r="T16" s="57"/>
      <c r="U16" s="95"/>
      <c r="V16" s="106"/>
      <c r="W16" s="39"/>
      <c r="X16" s="39"/>
      <c r="Y16" s="39"/>
    </row>
    <row r="17" spans="1:25" ht="11.25" customHeight="1" thickTop="1">
      <c r="A17" s="62" t="s">
        <v>31</v>
      </c>
      <c r="B17" s="72" t="s">
        <v>48</v>
      </c>
      <c r="C17" s="52"/>
      <c r="D17" s="53"/>
      <c r="E17" s="52"/>
      <c r="F17" s="53"/>
      <c r="G17" s="52"/>
      <c r="H17" s="54"/>
      <c r="I17" s="54"/>
      <c r="J17" s="70"/>
      <c r="K17" s="52"/>
      <c r="L17" s="54"/>
      <c r="M17" s="69"/>
      <c r="N17" s="54"/>
      <c r="O17" s="90"/>
      <c r="P17" s="70"/>
      <c r="Q17" s="52"/>
      <c r="R17" s="54"/>
      <c r="S17" s="69"/>
      <c r="T17" s="54"/>
      <c r="U17" s="90"/>
      <c r="V17" s="105"/>
    </row>
    <row r="18" spans="1:25" s="29" customFormat="1">
      <c r="A18" s="14" t="s">
        <v>34</v>
      </c>
      <c r="B18" s="9" t="s">
        <v>49</v>
      </c>
      <c r="C18" s="8" t="s">
        <v>18</v>
      </c>
      <c r="D18" s="9"/>
      <c r="E18" s="8">
        <v>30</v>
      </c>
      <c r="F18" s="9">
        <v>4</v>
      </c>
      <c r="G18" s="8">
        <v>30</v>
      </c>
      <c r="H18" s="7"/>
      <c r="I18" s="7"/>
      <c r="J18" s="9"/>
      <c r="K18" s="31">
        <v>30</v>
      </c>
      <c r="L18" s="32"/>
      <c r="M18" s="31"/>
      <c r="N18" s="31"/>
      <c r="O18" s="91"/>
      <c r="P18" s="43"/>
      <c r="Q18" s="31"/>
      <c r="R18" s="32"/>
      <c r="S18" s="32"/>
      <c r="T18" s="32"/>
      <c r="U18" s="91"/>
      <c r="V18" s="101"/>
      <c r="W18" s="35"/>
      <c r="X18" s="35"/>
      <c r="Y18" s="35"/>
    </row>
    <row r="19" spans="1:25" s="29" customFormat="1">
      <c r="A19" s="14" t="s">
        <v>35</v>
      </c>
      <c r="B19" s="9" t="s">
        <v>50</v>
      </c>
      <c r="C19" s="8" t="s">
        <v>15</v>
      </c>
      <c r="D19" s="9"/>
      <c r="E19" s="8">
        <v>30</v>
      </c>
      <c r="F19" s="9">
        <v>4</v>
      </c>
      <c r="G19" s="8">
        <v>30</v>
      </c>
      <c r="H19" s="7"/>
      <c r="I19" s="7"/>
      <c r="J19" s="9"/>
      <c r="K19" s="31">
        <v>30</v>
      </c>
      <c r="L19" s="23"/>
      <c r="M19" s="28"/>
      <c r="N19" s="31"/>
      <c r="O19" s="94"/>
      <c r="P19" s="47"/>
      <c r="Q19" s="28"/>
      <c r="R19" s="23"/>
      <c r="S19" s="23"/>
      <c r="T19" s="23"/>
      <c r="U19" s="96"/>
      <c r="V19" s="101"/>
      <c r="W19" s="35"/>
      <c r="X19" s="35"/>
      <c r="Y19" s="35"/>
    </row>
    <row r="20" spans="1:25" s="29" customFormat="1">
      <c r="A20" s="14" t="s">
        <v>25</v>
      </c>
      <c r="B20" s="9" t="s">
        <v>51</v>
      </c>
      <c r="C20" s="8"/>
      <c r="D20" s="9" t="s">
        <v>18</v>
      </c>
      <c r="E20" s="8">
        <v>30</v>
      </c>
      <c r="F20" s="9">
        <v>4</v>
      </c>
      <c r="G20" s="8">
        <v>30</v>
      </c>
      <c r="H20" s="7"/>
      <c r="I20" s="7"/>
      <c r="J20" s="9"/>
      <c r="K20" s="31"/>
      <c r="L20" s="23"/>
      <c r="M20" s="28"/>
      <c r="N20" s="31">
        <v>30</v>
      </c>
      <c r="O20" s="96"/>
      <c r="P20" s="47"/>
      <c r="Q20" s="28"/>
      <c r="R20" s="23"/>
      <c r="S20" s="23"/>
      <c r="T20" s="23"/>
      <c r="U20" s="96"/>
      <c r="V20" s="101"/>
      <c r="W20" s="35"/>
      <c r="X20" s="35"/>
      <c r="Y20" s="35"/>
    </row>
    <row r="21" spans="1:25" s="29" customFormat="1">
      <c r="A21" s="71" t="s">
        <v>36</v>
      </c>
      <c r="B21" s="25" t="s">
        <v>52</v>
      </c>
      <c r="C21" s="26"/>
      <c r="D21" s="25" t="s">
        <v>15</v>
      </c>
      <c r="E21" s="26">
        <v>30</v>
      </c>
      <c r="F21" s="25">
        <v>5</v>
      </c>
      <c r="G21" s="26">
        <v>30</v>
      </c>
      <c r="H21" s="27"/>
      <c r="I21" s="27"/>
      <c r="J21" s="25"/>
      <c r="K21" s="42"/>
      <c r="L21" s="46"/>
      <c r="M21" s="48"/>
      <c r="N21" s="31">
        <v>30</v>
      </c>
      <c r="O21" s="92"/>
      <c r="P21" s="47"/>
      <c r="Q21" s="48"/>
      <c r="R21" s="46"/>
      <c r="S21" s="46"/>
      <c r="T21" s="46"/>
      <c r="U21" s="92"/>
      <c r="V21" s="101"/>
      <c r="W21" s="35"/>
      <c r="X21" s="35"/>
      <c r="Y21" s="35"/>
    </row>
    <row r="22" spans="1:25" s="29" customFormat="1">
      <c r="A22" s="71" t="s">
        <v>37</v>
      </c>
      <c r="B22" s="25" t="s">
        <v>53</v>
      </c>
      <c r="C22" s="26"/>
      <c r="D22" s="25" t="s">
        <v>15</v>
      </c>
      <c r="E22" s="26">
        <v>30</v>
      </c>
      <c r="F22" s="25">
        <v>4</v>
      </c>
      <c r="G22" s="26">
        <v>30</v>
      </c>
      <c r="H22" s="27"/>
      <c r="I22" s="27"/>
      <c r="J22" s="25"/>
      <c r="K22" s="42"/>
      <c r="L22" s="46"/>
      <c r="M22" s="48"/>
      <c r="N22" s="31">
        <v>30</v>
      </c>
      <c r="O22" s="92"/>
      <c r="P22" s="47"/>
      <c r="Q22" s="48"/>
      <c r="R22" s="46"/>
      <c r="S22" s="46"/>
      <c r="T22" s="46"/>
      <c r="U22" s="92"/>
      <c r="V22" s="101"/>
      <c r="W22" s="35"/>
      <c r="X22" s="35"/>
      <c r="Y22" s="35"/>
    </row>
    <row r="23" spans="1:25" s="29" customFormat="1" ht="22.5">
      <c r="A23" s="71" t="s">
        <v>38</v>
      </c>
      <c r="B23" s="25" t="s">
        <v>54</v>
      </c>
      <c r="C23" s="26"/>
      <c r="D23" s="25" t="s">
        <v>18</v>
      </c>
      <c r="E23" s="26">
        <v>30</v>
      </c>
      <c r="F23" s="25">
        <v>4</v>
      </c>
      <c r="G23" s="26">
        <v>30</v>
      </c>
      <c r="H23" s="27"/>
      <c r="I23" s="27"/>
      <c r="J23" s="25"/>
      <c r="K23" s="42"/>
      <c r="L23" s="67"/>
      <c r="M23" s="44"/>
      <c r="N23" s="49">
        <v>30</v>
      </c>
      <c r="O23" s="97"/>
      <c r="P23" s="47"/>
      <c r="Q23" s="44"/>
      <c r="R23" s="67"/>
      <c r="S23" s="67"/>
      <c r="T23" s="67"/>
      <c r="U23" s="97"/>
      <c r="V23" s="101"/>
      <c r="W23" s="35"/>
      <c r="X23" s="35"/>
      <c r="Y23" s="35"/>
    </row>
    <row r="24" spans="1:25" s="29" customFormat="1" ht="12" thickBot="1">
      <c r="A24" s="131" t="s">
        <v>143</v>
      </c>
      <c r="B24" s="132" t="s">
        <v>55</v>
      </c>
      <c r="C24" s="133"/>
      <c r="D24" s="132" t="s">
        <v>18</v>
      </c>
      <c r="E24" s="133">
        <v>20</v>
      </c>
      <c r="F24" s="132">
        <v>3</v>
      </c>
      <c r="G24" s="133">
        <v>20</v>
      </c>
      <c r="H24" s="134"/>
      <c r="I24" s="134"/>
      <c r="J24" s="132"/>
      <c r="K24" s="135"/>
      <c r="L24" s="136"/>
      <c r="M24" s="137"/>
      <c r="N24" s="135">
        <v>20</v>
      </c>
      <c r="O24" s="138"/>
      <c r="P24" s="139"/>
      <c r="Q24" s="137"/>
      <c r="R24" s="136"/>
      <c r="S24" s="136"/>
      <c r="T24" s="136"/>
      <c r="U24" s="138"/>
      <c r="V24" s="140"/>
      <c r="W24" s="35"/>
      <c r="X24" s="35"/>
      <c r="Y24" s="35"/>
    </row>
    <row r="25" spans="1:25" s="29" customFormat="1" ht="14.25" customHeight="1" thickTop="1" thickBot="1">
      <c r="A25" s="159"/>
      <c r="B25" s="166"/>
      <c r="C25" s="184" t="s">
        <v>100</v>
      </c>
      <c r="D25" s="185" t="s">
        <v>101</v>
      </c>
      <c r="E25" s="184">
        <f>SUM(E18:E24)</f>
        <v>200</v>
      </c>
      <c r="F25" s="185">
        <f>SUM(F18:F24)</f>
        <v>28</v>
      </c>
      <c r="G25" s="184">
        <f>SUM(G18:G24)</f>
        <v>200</v>
      </c>
      <c r="H25" s="185"/>
      <c r="I25" s="186"/>
      <c r="J25" s="185"/>
      <c r="K25" s="184">
        <f>SUM(K18:K24)</f>
        <v>60</v>
      </c>
      <c r="L25" s="185"/>
      <c r="M25" s="186"/>
      <c r="N25" s="185">
        <f>SUM(N18:N24)</f>
        <v>140</v>
      </c>
      <c r="O25" s="186"/>
      <c r="P25" s="160"/>
      <c r="Q25" s="182"/>
      <c r="R25" s="160"/>
      <c r="S25" s="183"/>
      <c r="T25" s="160"/>
      <c r="U25" s="183"/>
      <c r="V25" s="161"/>
      <c r="W25" s="35"/>
      <c r="X25" s="35"/>
      <c r="Y25" s="35"/>
    </row>
    <row r="26" spans="1:25" s="29" customFormat="1" ht="11.25" hidden="1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35"/>
      <c r="X26" s="35"/>
      <c r="Y26" s="35"/>
    </row>
    <row r="27" spans="1:25" s="29" customFormat="1" ht="11.25" hidden="1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35"/>
      <c r="X27" s="35"/>
      <c r="Y27" s="35"/>
    </row>
    <row r="28" spans="1:25" s="29" customFormat="1" ht="18" customHeight="1" thickTop="1">
      <c r="A28" s="446" t="s">
        <v>39</v>
      </c>
      <c r="B28" s="449" t="s">
        <v>56</v>
      </c>
      <c r="C28" s="141"/>
      <c r="D28" s="142" t="s">
        <v>57</v>
      </c>
      <c r="E28" s="141">
        <v>30</v>
      </c>
      <c r="F28" s="142">
        <v>5</v>
      </c>
      <c r="G28" s="141"/>
      <c r="H28" s="143"/>
      <c r="I28" s="143"/>
      <c r="J28" s="144">
        <v>30</v>
      </c>
      <c r="K28" s="145"/>
      <c r="L28" s="146"/>
      <c r="M28" s="146">
        <v>30</v>
      </c>
      <c r="N28" s="146"/>
      <c r="O28" s="147"/>
      <c r="P28" s="148"/>
      <c r="Q28" s="149"/>
      <c r="R28" s="150"/>
      <c r="S28" s="150"/>
      <c r="T28" s="150"/>
      <c r="U28" s="151"/>
      <c r="V28" s="112"/>
      <c r="W28" s="35"/>
      <c r="X28" s="35"/>
      <c r="Y28" s="35"/>
    </row>
    <row r="29" spans="1:25" s="29" customFormat="1">
      <c r="A29" s="447"/>
      <c r="B29" s="450"/>
      <c r="C29" s="75"/>
      <c r="D29" s="74" t="s">
        <v>57</v>
      </c>
      <c r="E29" s="75">
        <v>30</v>
      </c>
      <c r="F29" s="74">
        <v>5</v>
      </c>
      <c r="G29" s="75"/>
      <c r="H29" s="75"/>
      <c r="I29" s="75"/>
      <c r="J29" s="119">
        <v>30</v>
      </c>
      <c r="K29" s="49"/>
      <c r="L29" s="49"/>
      <c r="M29" s="49"/>
      <c r="N29" s="49"/>
      <c r="O29" s="98"/>
      <c r="P29" s="120">
        <v>30</v>
      </c>
      <c r="Q29" s="44"/>
      <c r="R29" s="67"/>
      <c r="S29" s="67"/>
      <c r="T29" s="67"/>
      <c r="U29" s="97"/>
      <c r="V29" s="121"/>
      <c r="W29" s="35"/>
      <c r="X29" s="35"/>
      <c r="Y29" s="35"/>
    </row>
    <row r="30" spans="1:25" s="29" customFormat="1">
      <c r="A30" s="447"/>
      <c r="B30" s="450"/>
      <c r="C30" s="8"/>
      <c r="D30" s="9" t="s">
        <v>57</v>
      </c>
      <c r="E30" s="8">
        <v>30</v>
      </c>
      <c r="F30" s="9">
        <v>5</v>
      </c>
      <c r="G30" s="8"/>
      <c r="H30" s="8"/>
      <c r="I30" s="8"/>
      <c r="J30" s="115">
        <v>30</v>
      </c>
      <c r="K30" s="31"/>
      <c r="L30" s="31"/>
      <c r="M30" s="31"/>
      <c r="N30" s="31"/>
      <c r="O30" s="91"/>
      <c r="P30" s="43"/>
      <c r="Q30" s="48"/>
      <c r="R30" s="46"/>
      <c r="S30" s="32">
        <v>30</v>
      </c>
      <c r="T30" s="46"/>
      <c r="U30" s="92"/>
      <c r="V30" s="101"/>
      <c r="W30" s="35"/>
      <c r="X30" s="35"/>
      <c r="Y30" s="35"/>
    </row>
    <row r="31" spans="1:25" s="29" customFormat="1" ht="12" thickBot="1">
      <c r="A31" s="448"/>
      <c r="B31" s="451"/>
      <c r="C31" s="152"/>
      <c r="D31" s="82" t="s">
        <v>57</v>
      </c>
      <c r="E31" s="152">
        <v>30</v>
      </c>
      <c r="F31" s="82">
        <v>5</v>
      </c>
      <c r="G31" s="152"/>
      <c r="H31" s="152"/>
      <c r="I31" s="152"/>
      <c r="J31" s="116">
        <v>30</v>
      </c>
      <c r="K31" s="153"/>
      <c r="L31" s="153"/>
      <c r="M31" s="153"/>
      <c r="N31" s="153"/>
      <c r="O31" s="154"/>
      <c r="P31" s="155"/>
      <c r="Q31" s="156"/>
      <c r="R31" s="157"/>
      <c r="S31" s="157"/>
      <c r="T31" s="157"/>
      <c r="U31" s="158"/>
      <c r="V31" s="187">
        <v>30</v>
      </c>
      <c r="W31" s="35"/>
      <c r="X31" s="35"/>
      <c r="Y31" s="35"/>
    </row>
    <row r="32" spans="1:25" s="29" customFormat="1" ht="12.75" thickTop="1" thickBot="1">
      <c r="A32" s="165"/>
      <c r="B32" s="167"/>
      <c r="C32" s="263"/>
      <c r="D32" s="264" t="s">
        <v>141</v>
      </c>
      <c r="E32" s="263">
        <f>SUM(E28:E31)</f>
        <v>120</v>
      </c>
      <c r="F32" s="264">
        <f>SUM(F28:F31)</f>
        <v>20</v>
      </c>
      <c r="G32" s="263"/>
      <c r="H32" s="263"/>
      <c r="I32" s="263"/>
      <c r="J32" s="265">
        <f>SUM(J28:J31)</f>
        <v>120</v>
      </c>
      <c r="K32" s="156"/>
      <c r="L32" s="156"/>
      <c r="M32" s="268">
        <f>SUM(M28:M31)</f>
        <v>30</v>
      </c>
      <c r="N32" s="156"/>
      <c r="O32" s="158"/>
      <c r="P32" s="266">
        <f>SUM(P28:P31)</f>
        <v>30</v>
      </c>
      <c r="Q32" s="262"/>
      <c r="R32" s="156"/>
      <c r="S32" s="157">
        <f>SUM(S28:S31)</f>
        <v>30</v>
      </c>
      <c r="T32" s="158"/>
      <c r="U32" s="262"/>
      <c r="V32" s="267">
        <f>SUM(V28:V31)</f>
        <v>30</v>
      </c>
      <c r="W32" s="35"/>
      <c r="X32" s="35"/>
      <c r="Y32" s="35"/>
    </row>
    <row r="33" spans="1:25" s="29" customFormat="1" ht="14.25" customHeight="1" thickTop="1" thickBot="1">
      <c r="A33" s="123" t="s">
        <v>146</v>
      </c>
      <c r="B33" s="388" t="s">
        <v>32</v>
      </c>
      <c r="C33" s="125"/>
      <c r="D33" s="124"/>
      <c r="E33" s="125">
        <v>100</v>
      </c>
      <c r="F33" s="124">
        <v>10</v>
      </c>
      <c r="G33" s="125"/>
      <c r="H33" s="125"/>
      <c r="I33" s="125"/>
      <c r="J33" s="126"/>
      <c r="K33" s="127"/>
      <c r="L33" s="127"/>
      <c r="M33" s="127"/>
      <c r="N33" s="127"/>
      <c r="O33" s="128"/>
      <c r="P33" s="129"/>
      <c r="Q33" s="506">
        <v>60</v>
      </c>
      <c r="R33" s="507"/>
      <c r="S33" s="261"/>
      <c r="T33" s="508">
        <v>40</v>
      </c>
      <c r="U33" s="507"/>
      <c r="V33" s="114"/>
      <c r="W33" s="35"/>
      <c r="X33" s="35"/>
      <c r="Y33" s="35"/>
    </row>
    <row r="34" spans="1:25" s="29" customFormat="1" ht="14.25" customHeight="1" thickTop="1" thickBot="1">
      <c r="A34" s="123"/>
      <c r="B34" s="124"/>
      <c r="C34" s="125"/>
      <c r="D34" s="124"/>
      <c r="E34" s="125"/>
      <c r="F34" s="124"/>
      <c r="G34" s="125"/>
      <c r="H34" s="125"/>
      <c r="I34" s="125"/>
      <c r="J34" s="126"/>
      <c r="K34" s="269"/>
      <c r="L34" s="269"/>
      <c r="M34" s="127"/>
      <c r="N34" s="269"/>
      <c r="O34" s="269"/>
      <c r="P34" s="270"/>
      <c r="Q34" s="271"/>
      <c r="R34" s="269"/>
      <c r="S34" s="127"/>
      <c r="T34" s="128"/>
      <c r="U34" s="269"/>
      <c r="V34" s="272"/>
      <c r="W34" s="35"/>
      <c r="X34" s="35"/>
      <c r="Y34" s="35"/>
    </row>
    <row r="35" spans="1:25" s="33" customFormat="1" ht="14.25" customHeight="1" thickTop="1">
      <c r="A35" s="351" t="s">
        <v>142</v>
      </c>
      <c r="B35" s="352"/>
      <c r="C35" s="380"/>
      <c r="D35" s="353"/>
      <c r="E35" s="380">
        <f>SUM(E16)+E25+SUM(E28:E31)+E33</f>
        <v>560</v>
      </c>
      <c r="F35" s="353"/>
      <c r="G35" s="380">
        <f>SUM(G16+G25+G33+G32)</f>
        <v>310</v>
      </c>
      <c r="H35" s="380"/>
      <c r="I35" s="380">
        <f>SUM(I16+I25+I33+G32)</f>
        <v>30</v>
      </c>
      <c r="J35" s="353">
        <f>SUM(J16+J25)+J32</f>
        <v>120</v>
      </c>
      <c r="K35" s="532">
        <f>SUM(K16:M16)+SUM(K25:M25)+SUM(K32:M32)</f>
        <v>200</v>
      </c>
      <c r="L35" s="533"/>
      <c r="M35" s="534"/>
      <c r="N35" s="535">
        <f>SUM(N16:P16)+SUM(N25:P25)+SUM(N32:P32)</f>
        <v>200</v>
      </c>
      <c r="O35" s="533"/>
      <c r="P35" s="536"/>
      <c r="Q35" s="532">
        <f>SUM(Q16:S16)+SUM(Q25:S25)+SUM(Q32:S32)+SUM(Q33:S33)</f>
        <v>90</v>
      </c>
      <c r="R35" s="533"/>
      <c r="S35" s="534"/>
      <c r="T35" s="535">
        <f>SUM(T16:V16)+SUM(T25:V25)+SUM(T32:V32)+SUM(T33:V33)</f>
        <v>70</v>
      </c>
      <c r="U35" s="533"/>
      <c r="V35" s="536"/>
      <c r="W35" s="39"/>
      <c r="X35" s="39"/>
      <c r="Y35" s="39"/>
    </row>
    <row r="36" spans="1:25" s="33" customFormat="1" ht="14.25" customHeight="1">
      <c r="A36" s="385" t="s">
        <v>151</v>
      </c>
      <c r="B36" s="386"/>
      <c r="C36" s="387"/>
      <c r="D36" s="332"/>
      <c r="E36" s="379"/>
      <c r="F36" s="332">
        <f>SUM(F16)+F25+SUM(F28:F31)+F33</f>
        <v>80</v>
      </c>
      <c r="G36" s="377"/>
      <c r="H36" s="377"/>
      <c r="I36" s="377"/>
      <c r="J36" s="378"/>
      <c r="K36" s="402">
        <f>SUM(F10:F14)+SUM(F18:F19)+F28</f>
        <v>30</v>
      </c>
      <c r="L36" s="403"/>
      <c r="M36" s="405"/>
      <c r="N36" s="406">
        <f>SUM(F15)+SUM(F20:F24)+F29</f>
        <v>30</v>
      </c>
      <c r="O36" s="403"/>
      <c r="P36" s="404"/>
      <c r="Q36" s="402">
        <v>11</v>
      </c>
      <c r="R36" s="403"/>
      <c r="S36" s="405"/>
      <c r="T36" s="406">
        <v>9</v>
      </c>
      <c r="U36" s="403"/>
      <c r="V36" s="404"/>
      <c r="W36" s="39"/>
      <c r="X36" s="39"/>
      <c r="Y36" s="39"/>
    </row>
    <row r="37" spans="1:25" s="33" customFormat="1" ht="14.25" customHeight="1" thickBot="1">
      <c r="A37" s="287" t="s">
        <v>163</v>
      </c>
      <c r="B37" s="288"/>
      <c r="C37" s="381">
        <v>2</v>
      </c>
      <c r="D37" s="290">
        <v>2</v>
      </c>
      <c r="E37" s="381"/>
      <c r="F37" s="290"/>
      <c r="G37" s="382"/>
      <c r="H37" s="382"/>
      <c r="I37" s="382"/>
      <c r="J37" s="383"/>
      <c r="K37" s="382"/>
      <c r="L37" s="382">
        <v>2</v>
      </c>
      <c r="M37" s="381"/>
      <c r="N37" s="382"/>
      <c r="O37" s="382">
        <v>2</v>
      </c>
      <c r="P37" s="383"/>
      <c r="Q37" s="384"/>
      <c r="R37" s="382"/>
      <c r="S37" s="382"/>
      <c r="T37" s="382"/>
      <c r="U37" s="382"/>
      <c r="V37" s="383"/>
      <c r="W37" s="39"/>
      <c r="X37" s="39"/>
      <c r="Y37" s="39"/>
    </row>
    <row r="38" spans="1:25" s="33" customFormat="1" ht="14.25" customHeight="1" thickTop="1" thickBot="1">
      <c r="A38" s="512"/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4"/>
      <c r="W38" s="39"/>
      <c r="X38" s="39"/>
      <c r="Y38" s="39"/>
    </row>
    <row r="39" spans="1:25" s="1" customFormat="1" ht="24" customHeight="1" thickTop="1">
      <c r="A39" s="452" t="s">
        <v>29</v>
      </c>
      <c r="B39" s="522"/>
      <c r="C39" s="525" t="s">
        <v>0</v>
      </c>
      <c r="D39" s="526"/>
      <c r="E39" s="527" t="s">
        <v>13</v>
      </c>
      <c r="F39" s="467" t="s">
        <v>1</v>
      </c>
      <c r="G39" s="441" t="s">
        <v>2</v>
      </c>
      <c r="H39" s="442"/>
      <c r="I39" s="442"/>
      <c r="J39" s="445"/>
      <c r="K39" s="442" t="s">
        <v>16</v>
      </c>
      <c r="L39" s="442"/>
      <c r="M39" s="442"/>
      <c r="N39" s="442"/>
      <c r="O39" s="442"/>
      <c r="P39" s="445"/>
      <c r="Q39" s="441" t="s">
        <v>17</v>
      </c>
      <c r="R39" s="442"/>
      <c r="S39" s="442"/>
      <c r="T39" s="442"/>
      <c r="U39" s="442"/>
      <c r="V39" s="445"/>
      <c r="W39" s="38"/>
      <c r="X39" s="38"/>
      <c r="Y39" s="38"/>
    </row>
    <row r="40" spans="1:25" s="1" customFormat="1" ht="12" customHeight="1">
      <c r="A40" s="453"/>
      <c r="B40" s="523"/>
      <c r="C40" s="455" t="s">
        <v>8</v>
      </c>
      <c r="D40" s="457" t="s">
        <v>7</v>
      </c>
      <c r="E40" s="528"/>
      <c r="F40" s="468"/>
      <c r="G40" s="459" t="s">
        <v>3</v>
      </c>
      <c r="H40" s="461" t="s">
        <v>4</v>
      </c>
      <c r="I40" s="470" t="s">
        <v>5</v>
      </c>
      <c r="J40" s="472" t="s">
        <v>6</v>
      </c>
      <c r="K40" s="434" t="s">
        <v>9</v>
      </c>
      <c r="L40" s="434"/>
      <c r="M40" s="492"/>
      <c r="N40" s="433" t="s">
        <v>10</v>
      </c>
      <c r="O40" s="434"/>
      <c r="P40" s="435"/>
      <c r="Q40" s="537" t="s">
        <v>11</v>
      </c>
      <c r="R40" s="434"/>
      <c r="S40" s="492"/>
      <c r="T40" s="433" t="s">
        <v>12</v>
      </c>
      <c r="U40" s="434"/>
      <c r="V40" s="435"/>
      <c r="W40" s="38"/>
      <c r="X40" s="38"/>
      <c r="Y40" s="38"/>
    </row>
    <row r="41" spans="1:25" s="1" customFormat="1" ht="13.5" customHeight="1" thickBot="1">
      <c r="A41" s="454"/>
      <c r="B41" s="524"/>
      <c r="C41" s="456"/>
      <c r="D41" s="458"/>
      <c r="E41" s="529"/>
      <c r="F41" s="469"/>
      <c r="G41" s="460"/>
      <c r="H41" s="462"/>
      <c r="I41" s="471"/>
      <c r="J41" s="473"/>
      <c r="K41" s="354" t="s">
        <v>14</v>
      </c>
      <c r="L41" s="356" t="s">
        <v>5</v>
      </c>
      <c r="M41" s="356" t="s">
        <v>6</v>
      </c>
      <c r="N41" s="356" t="s">
        <v>14</v>
      </c>
      <c r="O41" s="355" t="s">
        <v>5</v>
      </c>
      <c r="P41" s="357" t="s">
        <v>6</v>
      </c>
      <c r="Q41" s="354" t="s">
        <v>14</v>
      </c>
      <c r="R41" s="356" t="s">
        <v>5</v>
      </c>
      <c r="S41" s="356" t="s">
        <v>6</v>
      </c>
      <c r="T41" s="356" t="s">
        <v>14</v>
      </c>
      <c r="U41" s="355" t="s">
        <v>5</v>
      </c>
      <c r="V41" s="357" t="s">
        <v>6</v>
      </c>
      <c r="W41" s="38"/>
      <c r="X41" s="38"/>
      <c r="Y41" s="38"/>
    </row>
    <row r="42" spans="1:25" s="12" customFormat="1" ht="24" customHeight="1" thickTop="1">
      <c r="A42" s="60" t="s">
        <v>58</v>
      </c>
      <c r="B42" s="70" t="s">
        <v>166</v>
      </c>
      <c r="C42" s="52"/>
      <c r="D42" s="53"/>
      <c r="E42" s="52"/>
      <c r="F42" s="53"/>
      <c r="G42" s="52"/>
      <c r="H42" s="63"/>
      <c r="I42" s="54"/>
      <c r="J42" s="109"/>
      <c r="K42" s="52"/>
      <c r="L42" s="54"/>
      <c r="M42" s="69"/>
      <c r="N42" s="54"/>
      <c r="O42" s="108"/>
      <c r="P42" s="109"/>
      <c r="Q42" s="110"/>
      <c r="R42" s="111"/>
      <c r="S42" s="111"/>
      <c r="T42" s="111"/>
      <c r="U42" s="108"/>
      <c r="V42" s="113"/>
      <c r="W42" s="39"/>
      <c r="X42" s="39"/>
      <c r="Y42" s="39"/>
    </row>
    <row r="43" spans="1:25" s="12" customFormat="1" ht="11.25" customHeight="1">
      <c r="A43" s="76" t="s">
        <v>59</v>
      </c>
      <c r="B43" s="72" t="s">
        <v>167</v>
      </c>
      <c r="C43" s="64" t="s">
        <v>15</v>
      </c>
      <c r="D43" s="70"/>
      <c r="E43" s="64">
        <v>30</v>
      </c>
      <c r="F43" s="72">
        <v>5</v>
      </c>
      <c r="G43" s="64">
        <v>30</v>
      </c>
      <c r="H43" s="63"/>
      <c r="I43" s="69"/>
      <c r="J43" s="70"/>
      <c r="K43" s="68"/>
      <c r="L43" s="69"/>
      <c r="M43" s="69"/>
      <c r="N43" s="69"/>
      <c r="O43" s="90"/>
      <c r="P43" s="100"/>
      <c r="Q43" s="64">
        <v>30</v>
      </c>
      <c r="R43" s="69"/>
      <c r="S43" s="69"/>
      <c r="T43" s="69"/>
      <c r="U43" s="90"/>
      <c r="V43" s="103"/>
      <c r="W43" s="39"/>
      <c r="X43" s="39"/>
      <c r="Y43" s="39"/>
    </row>
    <row r="44" spans="1:25" ht="15" customHeight="1">
      <c r="A44" s="30" t="s">
        <v>60</v>
      </c>
      <c r="B44" s="65" t="s">
        <v>168</v>
      </c>
      <c r="C44" s="66" t="s">
        <v>18</v>
      </c>
      <c r="D44" s="65"/>
      <c r="E44" s="66">
        <v>30</v>
      </c>
      <c r="F44" s="65">
        <v>5</v>
      </c>
      <c r="G44" s="31">
        <v>30</v>
      </c>
      <c r="H44" s="11"/>
      <c r="I44" s="32"/>
      <c r="J44" s="43"/>
      <c r="K44" s="13"/>
      <c r="L44" s="32"/>
      <c r="M44" s="32"/>
      <c r="N44" s="46"/>
      <c r="O44" s="99"/>
      <c r="P44" s="45"/>
      <c r="Q44" s="31">
        <v>30</v>
      </c>
      <c r="R44" s="46"/>
      <c r="S44" s="46"/>
      <c r="T44" s="32"/>
      <c r="U44" s="92"/>
      <c r="V44" s="101"/>
    </row>
    <row r="45" spans="1:25" ht="11.25" customHeight="1">
      <c r="A45" s="14" t="s">
        <v>61</v>
      </c>
      <c r="B45" s="9" t="s">
        <v>169</v>
      </c>
      <c r="C45" s="8" t="s">
        <v>18</v>
      </c>
      <c r="D45" s="9"/>
      <c r="E45" s="8">
        <v>30</v>
      </c>
      <c r="F45" s="9">
        <v>5</v>
      </c>
      <c r="G45" s="8">
        <v>30</v>
      </c>
      <c r="H45" s="2"/>
      <c r="I45" s="7"/>
      <c r="J45" s="9"/>
      <c r="K45" s="31"/>
      <c r="L45" s="32"/>
      <c r="M45" s="32"/>
      <c r="N45" s="32"/>
      <c r="O45" s="91"/>
      <c r="P45" s="43"/>
      <c r="Q45" s="31">
        <v>30</v>
      </c>
      <c r="R45" s="32"/>
      <c r="S45" s="31"/>
      <c r="T45" s="31"/>
      <c r="U45" s="91"/>
      <c r="V45" s="101"/>
    </row>
    <row r="46" spans="1:25" ht="14.25" customHeight="1">
      <c r="A46" s="14" t="s">
        <v>62</v>
      </c>
      <c r="B46" s="9" t="s">
        <v>170</v>
      </c>
      <c r="C46" s="8"/>
      <c r="D46" s="9" t="s">
        <v>15</v>
      </c>
      <c r="E46" s="8">
        <v>30</v>
      </c>
      <c r="F46" s="9">
        <v>5</v>
      </c>
      <c r="G46" s="8">
        <v>30</v>
      </c>
      <c r="H46" s="2"/>
      <c r="I46" s="7"/>
      <c r="J46" s="9"/>
      <c r="K46" s="31"/>
      <c r="L46" s="32"/>
      <c r="M46" s="32"/>
      <c r="N46" s="32"/>
      <c r="O46" s="91"/>
      <c r="P46" s="43"/>
      <c r="Q46" s="31"/>
      <c r="R46" s="32"/>
      <c r="S46" s="32"/>
      <c r="T46" s="32">
        <v>30</v>
      </c>
      <c r="U46" s="91"/>
      <c r="V46" s="101"/>
    </row>
    <row r="47" spans="1:25" ht="11.25" customHeight="1">
      <c r="A47" s="14" t="s">
        <v>63</v>
      </c>
      <c r="B47" s="9" t="s">
        <v>171</v>
      </c>
      <c r="C47" s="8"/>
      <c r="D47" s="9" t="s">
        <v>18</v>
      </c>
      <c r="E47" s="8">
        <v>30</v>
      </c>
      <c r="F47" s="9">
        <v>6</v>
      </c>
      <c r="G47" s="8"/>
      <c r="H47" s="2"/>
      <c r="I47" s="7">
        <v>30</v>
      </c>
      <c r="J47" s="9"/>
      <c r="K47" s="31"/>
      <c r="L47" s="32"/>
      <c r="M47" s="32"/>
      <c r="N47" s="32"/>
      <c r="O47" s="91"/>
      <c r="P47" s="43"/>
      <c r="Q47" s="31"/>
      <c r="R47" s="32"/>
      <c r="S47" s="32"/>
      <c r="T47" s="32"/>
      <c r="U47" s="91">
        <v>30</v>
      </c>
      <c r="V47" s="101"/>
    </row>
    <row r="48" spans="1:25">
      <c r="A48" s="71" t="s">
        <v>64</v>
      </c>
      <c r="B48" s="25" t="s">
        <v>172</v>
      </c>
      <c r="C48" s="26"/>
      <c r="D48" s="25" t="s">
        <v>18</v>
      </c>
      <c r="E48" s="26">
        <v>30</v>
      </c>
      <c r="F48" s="25">
        <v>5</v>
      </c>
      <c r="G48" s="26"/>
      <c r="H48" s="24"/>
      <c r="I48" s="27">
        <v>30</v>
      </c>
      <c r="J48" s="25"/>
      <c r="K48" s="42"/>
      <c r="L48" s="22"/>
      <c r="M48" s="22"/>
      <c r="N48" s="22"/>
      <c r="O48" s="93"/>
      <c r="P48" s="43"/>
      <c r="Q48" s="42"/>
      <c r="R48" s="22"/>
      <c r="S48" s="22"/>
      <c r="T48" s="22"/>
      <c r="U48" s="93">
        <v>30</v>
      </c>
      <c r="V48" s="101"/>
    </row>
    <row r="49" spans="1:25" s="73" customFormat="1">
      <c r="A49" s="14" t="s">
        <v>65</v>
      </c>
      <c r="B49" s="9" t="s">
        <v>173</v>
      </c>
      <c r="C49" s="8"/>
      <c r="D49" s="9" t="s">
        <v>18</v>
      </c>
      <c r="E49" s="8">
        <v>15</v>
      </c>
      <c r="F49" s="9">
        <v>2</v>
      </c>
      <c r="G49" s="8">
        <v>15</v>
      </c>
      <c r="H49" s="81"/>
      <c r="I49" s="8"/>
      <c r="J49" s="9"/>
      <c r="K49" s="31"/>
      <c r="L49" s="31"/>
      <c r="M49" s="31"/>
      <c r="N49" s="31"/>
      <c r="O49" s="91"/>
      <c r="P49" s="43"/>
      <c r="Q49" s="31"/>
      <c r="R49" s="31"/>
      <c r="S49" s="31"/>
      <c r="T49" s="31">
        <v>15</v>
      </c>
      <c r="U49" s="91"/>
      <c r="V49" s="101"/>
      <c r="W49" s="35"/>
      <c r="X49" s="35"/>
      <c r="Y49" s="35"/>
    </row>
    <row r="50" spans="1:25" s="73" customFormat="1" ht="15" customHeight="1">
      <c r="A50" s="122" t="s">
        <v>66</v>
      </c>
      <c r="B50" s="25" t="s">
        <v>174</v>
      </c>
      <c r="C50" s="75"/>
      <c r="D50" s="130" t="s">
        <v>18</v>
      </c>
      <c r="E50" s="75">
        <v>20</v>
      </c>
      <c r="F50" s="74">
        <v>3</v>
      </c>
      <c r="G50" s="75"/>
      <c r="H50" s="77"/>
      <c r="I50" s="75">
        <v>20</v>
      </c>
      <c r="J50" s="74"/>
      <c r="K50" s="49"/>
      <c r="L50" s="49"/>
      <c r="M50" s="49"/>
      <c r="N50" s="49"/>
      <c r="O50" s="98"/>
      <c r="P50" s="17"/>
      <c r="Q50" s="49"/>
      <c r="R50" s="49"/>
      <c r="S50" s="49"/>
      <c r="T50" s="49"/>
      <c r="U50" s="98">
        <v>20</v>
      </c>
      <c r="V50" s="107"/>
      <c r="W50" s="35"/>
      <c r="X50" s="35"/>
      <c r="Y50" s="35"/>
    </row>
    <row r="51" spans="1:25" s="79" customFormat="1" ht="12" thickBot="1">
      <c r="A51" s="131" t="s">
        <v>67</v>
      </c>
      <c r="B51" s="132" t="s">
        <v>175</v>
      </c>
      <c r="C51" s="133" t="s">
        <v>18</v>
      </c>
      <c r="D51" s="132"/>
      <c r="E51" s="133">
        <v>25</v>
      </c>
      <c r="F51" s="132">
        <v>4</v>
      </c>
      <c r="G51" s="133"/>
      <c r="H51" s="168"/>
      <c r="I51" s="133">
        <v>25</v>
      </c>
      <c r="J51" s="132"/>
      <c r="K51" s="135"/>
      <c r="L51" s="135"/>
      <c r="M51" s="135"/>
      <c r="N51" s="135"/>
      <c r="O51" s="169"/>
      <c r="P51" s="170"/>
      <c r="Q51" s="135"/>
      <c r="R51" s="135">
        <v>25</v>
      </c>
      <c r="S51" s="135"/>
      <c r="T51" s="135"/>
      <c r="U51" s="169"/>
      <c r="V51" s="140"/>
      <c r="W51" s="35"/>
      <c r="X51" s="35"/>
      <c r="Y51" s="35"/>
    </row>
    <row r="52" spans="1:25" s="79" customFormat="1" ht="13.5" customHeight="1" thickTop="1">
      <c r="A52" s="280" t="s">
        <v>150</v>
      </c>
      <c r="B52" s="281"/>
      <c r="C52" s="283" t="s">
        <v>68</v>
      </c>
      <c r="D52" s="284" t="s">
        <v>69</v>
      </c>
      <c r="E52" s="283">
        <f>SUM(E43:E51)</f>
        <v>240</v>
      </c>
      <c r="F52" s="284"/>
      <c r="G52" s="283">
        <f>SUM(G43:G51)</f>
        <v>135</v>
      </c>
      <c r="H52" s="285"/>
      <c r="I52" s="283">
        <f>SUM(I43:I51)</f>
        <v>105</v>
      </c>
      <c r="J52" s="284"/>
      <c r="K52" s="283"/>
      <c r="L52" s="283"/>
      <c r="M52" s="283"/>
      <c r="N52" s="283"/>
      <c r="O52" s="286"/>
      <c r="P52" s="284"/>
      <c r="Q52" s="520">
        <f>SUM(Q43:Q51)+SUM(R43:R51)</f>
        <v>115</v>
      </c>
      <c r="R52" s="510"/>
      <c r="S52" s="521"/>
      <c r="T52" s="509">
        <f>SUM(T43:T51)+SUM(U43:U51)</f>
        <v>125</v>
      </c>
      <c r="U52" s="510"/>
      <c r="V52" s="511"/>
      <c r="W52" s="35"/>
      <c r="X52" s="35"/>
      <c r="Y52" s="35"/>
    </row>
    <row r="53" spans="1:25" s="79" customFormat="1" ht="16.5" customHeight="1" thickBot="1">
      <c r="A53" s="287" t="s">
        <v>152</v>
      </c>
      <c r="B53" s="288"/>
      <c r="C53" s="289"/>
      <c r="D53" s="288"/>
      <c r="E53" s="289"/>
      <c r="F53" s="290">
        <f>SUM(F43:F51)</f>
        <v>40</v>
      </c>
      <c r="G53" s="289"/>
      <c r="H53" s="291"/>
      <c r="I53" s="289"/>
      <c r="J53" s="288"/>
      <c r="K53" s="289"/>
      <c r="L53" s="289"/>
      <c r="M53" s="289"/>
      <c r="N53" s="289"/>
      <c r="O53" s="292"/>
      <c r="P53" s="288"/>
      <c r="Q53" s="518">
        <f>SUM(F43:F45)+F51</f>
        <v>19</v>
      </c>
      <c r="R53" s="516"/>
      <c r="S53" s="519"/>
      <c r="T53" s="515">
        <f>SUM(F46:F50)</f>
        <v>21</v>
      </c>
      <c r="U53" s="516"/>
      <c r="V53" s="517"/>
      <c r="W53" s="35"/>
      <c r="X53" s="35"/>
      <c r="Y53" s="35"/>
    </row>
    <row r="54" spans="1:25" ht="24" customHeight="1" thickTop="1">
      <c r="A54" s="60" t="s">
        <v>70</v>
      </c>
      <c r="B54" s="70" t="s">
        <v>176</v>
      </c>
      <c r="C54" s="68"/>
      <c r="D54" s="53"/>
      <c r="E54" s="52"/>
      <c r="F54" s="53"/>
      <c r="G54" s="52"/>
      <c r="H54" s="63"/>
      <c r="I54" s="54"/>
      <c r="J54" s="70"/>
      <c r="K54" s="52"/>
      <c r="L54" s="54"/>
      <c r="M54" s="69"/>
      <c r="N54" s="54"/>
      <c r="O54" s="90"/>
      <c r="P54" s="70"/>
      <c r="Q54" s="52"/>
      <c r="R54" s="54"/>
      <c r="S54" s="69"/>
      <c r="T54" s="54"/>
      <c r="U54" s="90"/>
      <c r="V54" s="105"/>
    </row>
    <row r="55" spans="1:25">
      <c r="A55" s="14" t="s">
        <v>102</v>
      </c>
      <c r="B55" s="9" t="s">
        <v>177</v>
      </c>
      <c r="C55" s="8" t="s">
        <v>15</v>
      </c>
      <c r="D55" s="9"/>
      <c r="E55" s="8">
        <v>30</v>
      </c>
      <c r="F55" s="9">
        <v>5</v>
      </c>
      <c r="G55" s="8">
        <v>30</v>
      </c>
      <c r="H55" s="2"/>
      <c r="I55" s="7"/>
      <c r="J55" s="9"/>
      <c r="K55" s="31"/>
      <c r="L55" s="32"/>
      <c r="M55" s="32"/>
      <c r="N55" s="32"/>
      <c r="O55" s="91"/>
      <c r="P55" s="43"/>
      <c r="Q55" s="31">
        <v>30</v>
      </c>
      <c r="R55" s="32"/>
      <c r="S55" s="32"/>
      <c r="T55" s="32"/>
      <c r="U55" s="91"/>
      <c r="V55" s="101"/>
    </row>
    <row r="56" spans="1:25">
      <c r="A56" s="14" t="s">
        <v>71</v>
      </c>
      <c r="B56" s="9" t="s">
        <v>178</v>
      </c>
      <c r="C56" s="8" t="s">
        <v>18</v>
      </c>
      <c r="D56" s="9"/>
      <c r="E56" s="8">
        <v>20</v>
      </c>
      <c r="F56" s="9">
        <v>4</v>
      </c>
      <c r="G56" s="8">
        <v>20</v>
      </c>
      <c r="H56" s="2"/>
      <c r="I56" s="7"/>
      <c r="J56" s="9"/>
      <c r="K56" s="31"/>
      <c r="L56" s="32"/>
      <c r="M56" s="32"/>
      <c r="N56" s="32"/>
      <c r="O56" s="91"/>
      <c r="P56" s="43"/>
      <c r="Q56" s="31">
        <v>20</v>
      </c>
      <c r="R56" s="32"/>
      <c r="S56" s="32"/>
      <c r="T56" s="32"/>
      <c r="U56" s="91"/>
      <c r="V56" s="101"/>
    </row>
    <row r="57" spans="1:25" s="73" customFormat="1" ht="12" customHeight="1">
      <c r="A57" s="358" t="s">
        <v>72</v>
      </c>
      <c r="B57" s="9" t="s">
        <v>179</v>
      </c>
      <c r="C57" s="8" t="s">
        <v>18</v>
      </c>
      <c r="D57" s="9"/>
      <c r="E57" s="8">
        <v>30</v>
      </c>
      <c r="F57" s="9">
        <v>5</v>
      </c>
      <c r="G57" s="8">
        <v>30</v>
      </c>
      <c r="H57" s="2"/>
      <c r="I57" s="7"/>
      <c r="J57" s="9"/>
      <c r="K57" s="31"/>
      <c r="L57" s="32"/>
      <c r="M57" s="32"/>
      <c r="N57" s="32"/>
      <c r="O57" s="91"/>
      <c r="P57" s="43"/>
      <c r="Q57" s="31">
        <v>30</v>
      </c>
      <c r="R57" s="32"/>
      <c r="S57" s="32"/>
      <c r="T57" s="32"/>
      <c r="U57" s="91"/>
      <c r="V57" s="101"/>
      <c r="W57" s="35"/>
      <c r="X57" s="35"/>
      <c r="Y57" s="35"/>
    </row>
    <row r="58" spans="1:25" s="79" customFormat="1" ht="12" customHeight="1">
      <c r="A58" s="359" t="s">
        <v>78</v>
      </c>
      <c r="B58" s="9" t="s">
        <v>180</v>
      </c>
      <c r="C58" s="8" t="s">
        <v>18</v>
      </c>
      <c r="D58" s="9"/>
      <c r="E58" s="8">
        <v>30</v>
      </c>
      <c r="F58" s="9">
        <v>5</v>
      </c>
      <c r="G58" s="8">
        <v>30</v>
      </c>
      <c r="H58" s="2"/>
      <c r="I58" s="7"/>
      <c r="J58" s="9"/>
      <c r="K58" s="31"/>
      <c r="L58" s="32"/>
      <c r="M58" s="32"/>
      <c r="N58" s="32"/>
      <c r="O58" s="91"/>
      <c r="P58" s="43"/>
      <c r="Q58" s="31">
        <v>30</v>
      </c>
      <c r="R58" s="32"/>
      <c r="S58" s="32"/>
      <c r="T58" s="32"/>
      <c r="U58" s="91"/>
      <c r="V58" s="101"/>
      <c r="W58" s="35"/>
      <c r="X58" s="35"/>
      <c r="Y58" s="35"/>
    </row>
    <row r="59" spans="1:25" s="73" customFormat="1">
      <c r="A59" s="14" t="s">
        <v>73</v>
      </c>
      <c r="B59" s="9" t="s">
        <v>181</v>
      </c>
      <c r="C59" s="8"/>
      <c r="D59" s="9" t="s">
        <v>15</v>
      </c>
      <c r="E59" s="8">
        <v>30</v>
      </c>
      <c r="F59" s="9">
        <v>5</v>
      </c>
      <c r="G59" s="8">
        <v>30</v>
      </c>
      <c r="H59" s="2"/>
      <c r="I59" s="7"/>
      <c r="J59" s="9"/>
      <c r="K59" s="31"/>
      <c r="L59" s="32"/>
      <c r="M59" s="32"/>
      <c r="N59" s="32"/>
      <c r="O59" s="91"/>
      <c r="P59" s="43"/>
      <c r="Q59" s="31"/>
      <c r="R59" s="32"/>
      <c r="S59" s="32"/>
      <c r="T59" s="32">
        <v>30</v>
      </c>
      <c r="U59" s="91"/>
      <c r="V59" s="101"/>
      <c r="W59" s="35"/>
      <c r="X59" s="35"/>
      <c r="Y59" s="35"/>
    </row>
    <row r="60" spans="1:25">
      <c r="A60" s="360" t="s">
        <v>74</v>
      </c>
      <c r="B60" s="83" t="s">
        <v>182</v>
      </c>
      <c r="C60" s="84"/>
      <c r="D60" s="83" t="s">
        <v>18</v>
      </c>
      <c r="E60" s="84">
        <v>20</v>
      </c>
      <c r="F60" s="83">
        <v>4</v>
      </c>
      <c r="G60" s="84"/>
      <c r="H60" s="85"/>
      <c r="I60" s="86">
        <v>20</v>
      </c>
      <c r="J60" s="83"/>
      <c r="K60" s="87"/>
      <c r="L60" s="88"/>
      <c r="M60" s="88"/>
      <c r="N60" s="88"/>
      <c r="O60" s="94"/>
      <c r="P60" s="43"/>
      <c r="Q60" s="87"/>
      <c r="R60" s="88"/>
      <c r="S60" s="88"/>
      <c r="T60" s="88"/>
      <c r="U60" s="94">
        <v>20</v>
      </c>
      <c r="V60" s="101"/>
    </row>
    <row r="61" spans="1:25" s="73" customFormat="1">
      <c r="A61" s="361" t="s">
        <v>75</v>
      </c>
      <c r="B61" s="9" t="s">
        <v>183</v>
      </c>
      <c r="C61" s="8"/>
      <c r="D61" s="9" t="s">
        <v>18</v>
      </c>
      <c r="E61" s="8">
        <v>40</v>
      </c>
      <c r="F61" s="9">
        <v>5</v>
      </c>
      <c r="G61" s="8"/>
      <c r="H61" s="2"/>
      <c r="I61" s="7">
        <v>40</v>
      </c>
      <c r="J61" s="9"/>
      <c r="K61" s="31"/>
      <c r="L61" s="32"/>
      <c r="M61" s="32"/>
      <c r="N61" s="32"/>
      <c r="O61" s="91"/>
      <c r="P61" s="43"/>
      <c r="Q61" s="31"/>
      <c r="R61" s="32"/>
      <c r="S61" s="32"/>
      <c r="T61" s="32"/>
      <c r="U61" s="91">
        <v>40</v>
      </c>
      <c r="V61" s="101"/>
      <c r="W61" s="35"/>
      <c r="X61" s="35"/>
      <c r="Y61" s="35"/>
    </row>
    <row r="62" spans="1:25" s="79" customFormat="1">
      <c r="A62" s="360" t="s">
        <v>76</v>
      </c>
      <c r="B62" s="9" t="s">
        <v>184</v>
      </c>
      <c r="C62" s="8"/>
      <c r="D62" s="9" t="s">
        <v>18</v>
      </c>
      <c r="E62" s="8">
        <v>20</v>
      </c>
      <c r="F62" s="9">
        <v>3</v>
      </c>
      <c r="G62" s="8">
        <v>20</v>
      </c>
      <c r="H62" s="2"/>
      <c r="I62" s="7"/>
      <c r="J62" s="9"/>
      <c r="K62" s="31"/>
      <c r="L62" s="32"/>
      <c r="M62" s="32"/>
      <c r="N62" s="32"/>
      <c r="O62" s="93"/>
      <c r="P62" s="17"/>
      <c r="Q62" s="42"/>
      <c r="R62" s="22"/>
      <c r="S62" s="22"/>
      <c r="T62" s="22">
        <v>20</v>
      </c>
      <c r="U62" s="93"/>
      <c r="V62" s="107"/>
      <c r="W62" s="35"/>
      <c r="X62" s="35"/>
      <c r="Y62" s="35"/>
    </row>
    <row r="63" spans="1:25" ht="12" thickBot="1">
      <c r="A63" s="71" t="s">
        <v>77</v>
      </c>
      <c r="B63" s="25" t="s">
        <v>185</v>
      </c>
      <c r="C63" s="26"/>
      <c r="D63" s="25" t="s">
        <v>18</v>
      </c>
      <c r="E63" s="26">
        <v>20</v>
      </c>
      <c r="F63" s="25">
        <v>4</v>
      </c>
      <c r="G63" s="26"/>
      <c r="H63" s="24"/>
      <c r="I63" s="27">
        <v>20</v>
      </c>
      <c r="J63" s="25"/>
      <c r="K63" s="42"/>
      <c r="L63" s="22"/>
      <c r="M63" s="22"/>
      <c r="N63" s="22"/>
      <c r="O63" s="93"/>
      <c r="P63" s="17"/>
      <c r="Q63" s="42"/>
      <c r="R63" s="22"/>
      <c r="S63" s="22"/>
      <c r="T63" s="22"/>
      <c r="U63" s="93">
        <v>20</v>
      </c>
      <c r="V63" s="107"/>
    </row>
    <row r="64" spans="1:25" s="79" customFormat="1" ht="15" customHeight="1" thickTop="1">
      <c r="A64" s="280" t="s">
        <v>150</v>
      </c>
      <c r="B64" s="281"/>
      <c r="C64" s="283" t="s">
        <v>88</v>
      </c>
      <c r="D64" s="284" t="s">
        <v>88</v>
      </c>
      <c r="E64" s="283">
        <f>SUM(E55:E63)</f>
        <v>240</v>
      </c>
      <c r="F64" s="284"/>
      <c r="G64" s="283">
        <f>SUM(G55:G63)</f>
        <v>160</v>
      </c>
      <c r="H64" s="285"/>
      <c r="I64" s="283">
        <f>SUM(I55:I63)</f>
        <v>80</v>
      </c>
      <c r="J64" s="281"/>
      <c r="K64" s="293"/>
      <c r="L64" s="293"/>
      <c r="M64" s="293"/>
      <c r="N64" s="293"/>
      <c r="O64" s="294"/>
      <c r="P64" s="281"/>
      <c r="Q64" s="520">
        <f>SUM(Q55:Q63)+SUM(R55:R63)</f>
        <v>110</v>
      </c>
      <c r="R64" s="510"/>
      <c r="S64" s="521"/>
      <c r="T64" s="509">
        <f>SUM(T55:T63)+SUM(U55:U63)</f>
        <v>130</v>
      </c>
      <c r="U64" s="510"/>
      <c r="V64" s="511"/>
      <c r="W64" s="35"/>
      <c r="X64" s="35"/>
      <c r="Y64" s="35"/>
    </row>
    <row r="65" spans="1:25" s="79" customFormat="1" ht="16.5" customHeight="1" thickBot="1">
      <c r="A65" s="295" t="s">
        <v>152</v>
      </c>
      <c r="B65" s="296"/>
      <c r="C65" s="297"/>
      <c r="D65" s="296"/>
      <c r="E65" s="298"/>
      <c r="F65" s="299">
        <f>SUM(F55:F63)</f>
        <v>40</v>
      </c>
      <c r="G65" s="297"/>
      <c r="H65" s="300"/>
      <c r="I65" s="297"/>
      <c r="J65" s="296"/>
      <c r="K65" s="297"/>
      <c r="L65" s="297"/>
      <c r="M65" s="297"/>
      <c r="N65" s="297"/>
      <c r="O65" s="301"/>
      <c r="P65" s="296"/>
      <c r="Q65" s="518">
        <f>SUM(F55:F58)</f>
        <v>19</v>
      </c>
      <c r="R65" s="516"/>
      <c r="S65" s="519"/>
      <c r="T65" s="515">
        <f>SUM(F59:F63)</f>
        <v>21</v>
      </c>
      <c r="U65" s="516"/>
      <c r="V65" s="517"/>
      <c r="W65" s="35"/>
      <c r="X65" s="35"/>
      <c r="Y65" s="35"/>
    </row>
    <row r="66" spans="1:25" ht="12" customHeight="1" thickTop="1">
      <c r="A66" s="188" t="s">
        <v>79</v>
      </c>
      <c r="B66" s="109" t="s">
        <v>186</v>
      </c>
      <c r="C66" s="110"/>
      <c r="D66" s="109"/>
      <c r="E66" s="110"/>
      <c r="F66" s="109"/>
      <c r="G66" s="110"/>
      <c r="H66" s="206"/>
      <c r="I66" s="111"/>
      <c r="J66" s="109"/>
      <c r="K66" s="110"/>
      <c r="L66" s="111"/>
      <c r="M66" s="111"/>
      <c r="N66" s="111"/>
      <c r="O66" s="108"/>
      <c r="P66" s="109"/>
      <c r="Q66" s="68"/>
      <c r="R66" s="69"/>
      <c r="S66" s="69"/>
      <c r="T66" s="69"/>
      <c r="U66" s="90"/>
      <c r="V66" s="207"/>
    </row>
    <row r="67" spans="1:25">
      <c r="A67" s="14" t="s">
        <v>80</v>
      </c>
      <c r="B67" s="9" t="s">
        <v>187</v>
      </c>
      <c r="C67" s="8" t="s">
        <v>15</v>
      </c>
      <c r="D67" s="9"/>
      <c r="E67" s="8">
        <v>30</v>
      </c>
      <c r="F67" s="9">
        <v>5</v>
      </c>
      <c r="G67" s="8">
        <v>30</v>
      </c>
      <c r="H67" s="208"/>
      <c r="I67" s="7"/>
      <c r="J67" s="9"/>
      <c r="K67" s="31"/>
      <c r="L67" s="32"/>
      <c r="M67" s="32"/>
      <c r="N67" s="32"/>
      <c r="O67" s="91"/>
      <c r="P67" s="43"/>
      <c r="Q67" s="31">
        <v>30</v>
      </c>
      <c r="R67" s="32"/>
      <c r="S67" s="32"/>
      <c r="T67" s="32"/>
      <c r="U67" s="91"/>
      <c r="V67" s="102"/>
    </row>
    <row r="68" spans="1:25">
      <c r="A68" s="14" t="s">
        <v>81</v>
      </c>
      <c r="B68" s="9" t="s">
        <v>188</v>
      </c>
      <c r="C68" s="8" t="s">
        <v>18</v>
      </c>
      <c r="D68" s="9"/>
      <c r="E68" s="8">
        <v>30</v>
      </c>
      <c r="F68" s="9">
        <v>5</v>
      </c>
      <c r="G68" s="8">
        <v>30</v>
      </c>
      <c r="H68" s="208"/>
      <c r="I68" s="7"/>
      <c r="J68" s="9"/>
      <c r="K68" s="31"/>
      <c r="L68" s="32"/>
      <c r="M68" s="32"/>
      <c r="N68" s="32"/>
      <c r="O68" s="91"/>
      <c r="P68" s="43"/>
      <c r="Q68" s="31">
        <v>30</v>
      </c>
      <c r="R68" s="32"/>
      <c r="S68" s="32"/>
      <c r="T68" s="32"/>
      <c r="U68" s="91"/>
      <c r="V68" s="102"/>
    </row>
    <row r="69" spans="1:25">
      <c r="A69" s="14" t="s">
        <v>82</v>
      </c>
      <c r="B69" s="9" t="s">
        <v>189</v>
      </c>
      <c r="C69" s="8" t="s">
        <v>18</v>
      </c>
      <c r="D69" s="9"/>
      <c r="E69" s="8">
        <v>30</v>
      </c>
      <c r="F69" s="9">
        <v>5</v>
      </c>
      <c r="G69" s="8">
        <v>30</v>
      </c>
      <c r="H69" s="208"/>
      <c r="I69" s="7"/>
      <c r="J69" s="9"/>
      <c r="K69" s="31"/>
      <c r="L69" s="32"/>
      <c r="M69" s="32"/>
      <c r="N69" s="32"/>
      <c r="O69" s="91"/>
      <c r="P69" s="43"/>
      <c r="Q69" s="31">
        <v>30</v>
      </c>
      <c r="R69" s="32"/>
      <c r="S69" s="32"/>
      <c r="T69" s="32"/>
      <c r="U69" s="91"/>
      <c r="V69" s="102"/>
    </row>
    <row r="70" spans="1:25" s="3" customFormat="1" ht="13.5" customHeight="1">
      <c r="A70" s="14" t="s">
        <v>83</v>
      </c>
      <c r="B70" s="9" t="s">
        <v>190</v>
      </c>
      <c r="C70" s="8" t="s">
        <v>18</v>
      </c>
      <c r="D70" s="9"/>
      <c r="E70" s="8">
        <v>30</v>
      </c>
      <c r="F70" s="9">
        <v>4</v>
      </c>
      <c r="G70" s="8">
        <v>30</v>
      </c>
      <c r="H70" s="208"/>
      <c r="I70" s="7"/>
      <c r="J70" s="9"/>
      <c r="K70" s="31"/>
      <c r="L70" s="32"/>
      <c r="M70" s="32"/>
      <c r="N70" s="32"/>
      <c r="O70" s="91"/>
      <c r="P70" s="43"/>
      <c r="Q70" s="31">
        <v>30</v>
      </c>
      <c r="R70" s="32"/>
      <c r="S70" s="32"/>
      <c r="T70" s="32"/>
      <c r="U70" s="91"/>
      <c r="V70" s="209"/>
      <c r="W70" s="40"/>
      <c r="X70" s="40"/>
      <c r="Y70" s="40"/>
    </row>
    <row r="71" spans="1:25" s="3" customFormat="1" ht="12.75" customHeight="1">
      <c r="A71" s="89" t="s">
        <v>84</v>
      </c>
      <c r="B71" s="9" t="s">
        <v>191</v>
      </c>
      <c r="C71" s="8"/>
      <c r="D71" s="9" t="s">
        <v>15</v>
      </c>
      <c r="E71" s="8">
        <v>30</v>
      </c>
      <c r="F71" s="9">
        <v>3</v>
      </c>
      <c r="G71" s="8">
        <v>30</v>
      </c>
      <c r="H71" s="208"/>
      <c r="I71" s="7"/>
      <c r="J71" s="9"/>
      <c r="K71" s="31"/>
      <c r="L71" s="32"/>
      <c r="M71" s="32"/>
      <c r="N71" s="32"/>
      <c r="O71" s="91"/>
      <c r="P71" s="43"/>
      <c r="Q71" s="31"/>
      <c r="R71" s="32"/>
      <c r="S71" s="32"/>
      <c r="T71" s="32">
        <v>30</v>
      </c>
      <c r="U71" s="91"/>
      <c r="V71" s="209"/>
      <c r="W71" s="40"/>
      <c r="X71" s="40"/>
      <c r="Y71" s="40"/>
    </row>
    <row r="72" spans="1:25" s="3" customFormat="1">
      <c r="A72" s="14" t="s">
        <v>85</v>
      </c>
      <c r="B72" s="9" t="s">
        <v>192</v>
      </c>
      <c r="C72" s="8"/>
      <c r="D72" s="9" t="s">
        <v>18</v>
      </c>
      <c r="E72" s="8">
        <v>30</v>
      </c>
      <c r="F72" s="9">
        <v>6</v>
      </c>
      <c r="G72" s="8"/>
      <c r="H72" s="208"/>
      <c r="I72" s="7">
        <v>30</v>
      </c>
      <c r="J72" s="9"/>
      <c r="K72" s="31"/>
      <c r="L72" s="32"/>
      <c r="M72" s="32"/>
      <c r="N72" s="32"/>
      <c r="O72" s="91"/>
      <c r="P72" s="43"/>
      <c r="Q72" s="31"/>
      <c r="R72" s="32"/>
      <c r="S72" s="32"/>
      <c r="T72" s="32"/>
      <c r="U72" s="91">
        <v>30</v>
      </c>
      <c r="V72" s="209"/>
      <c r="W72" s="40"/>
      <c r="X72" s="40"/>
      <c r="Y72" s="40"/>
    </row>
    <row r="73" spans="1:25" s="3" customFormat="1">
      <c r="A73" s="14" t="s">
        <v>86</v>
      </c>
      <c r="B73" s="9" t="s">
        <v>193</v>
      </c>
      <c r="C73" s="8"/>
      <c r="D73" s="9" t="s">
        <v>18</v>
      </c>
      <c r="E73" s="8">
        <v>30</v>
      </c>
      <c r="F73" s="9">
        <v>6</v>
      </c>
      <c r="G73" s="8"/>
      <c r="H73" s="208"/>
      <c r="I73" s="7">
        <v>30</v>
      </c>
      <c r="J73" s="9"/>
      <c r="K73" s="31"/>
      <c r="L73" s="32"/>
      <c r="M73" s="32"/>
      <c r="N73" s="32"/>
      <c r="O73" s="91"/>
      <c r="P73" s="43"/>
      <c r="Q73" s="31"/>
      <c r="R73" s="32"/>
      <c r="S73" s="32"/>
      <c r="T73" s="32"/>
      <c r="U73" s="91">
        <v>30</v>
      </c>
      <c r="V73" s="209"/>
      <c r="W73" s="40"/>
      <c r="X73" s="40"/>
      <c r="Y73" s="40"/>
    </row>
    <row r="74" spans="1:25" s="3" customFormat="1" ht="13.5" customHeight="1" thickBot="1">
      <c r="A74" s="71" t="s">
        <v>87</v>
      </c>
      <c r="B74" s="25" t="s">
        <v>194</v>
      </c>
      <c r="C74" s="26"/>
      <c r="D74" s="25" t="s">
        <v>18</v>
      </c>
      <c r="E74" s="26">
        <v>30</v>
      </c>
      <c r="F74" s="25">
        <v>6</v>
      </c>
      <c r="G74" s="26"/>
      <c r="H74" s="210"/>
      <c r="I74" s="27">
        <v>30</v>
      </c>
      <c r="J74" s="25"/>
      <c r="K74" s="42"/>
      <c r="L74" s="22"/>
      <c r="M74" s="22"/>
      <c r="N74" s="22"/>
      <c r="O74" s="93"/>
      <c r="P74" s="17"/>
      <c r="Q74" s="42"/>
      <c r="R74" s="22"/>
      <c r="S74" s="22"/>
      <c r="T74" s="22"/>
      <c r="U74" s="93">
        <v>30</v>
      </c>
      <c r="V74" s="211"/>
      <c r="W74" s="40"/>
      <c r="X74" s="40"/>
      <c r="Y74" s="40"/>
    </row>
    <row r="75" spans="1:25" s="3" customFormat="1" ht="24.75" customHeight="1" thickTop="1">
      <c r="A75" s="280" t="s">
        <v>150</v>
      </c>
      <c r="B75" s="281"/>
      <c r="C75" s="375" t="s">
        <v>88</v>
      </c>
      <c r="D75" s="376" t="s">
        <v>88</v>
      </c>
      <c r="E75" s="283">
        <f>SUM(E67:E74)</f>
        <v>240</v>
      </c>
      <c r="F75" s="284"/>
      <c r="G75" s="283">
        <f>SUM(G67:G74)</f>
        <v>150</v>
      </c>
      <c r="H75" s="302"/>
      <c r="I75" s="283">
        <f>SUM(I67:I74)</f>
        <v>90</v>
      </c>
      <c r="J75" s="281"/>
      <c r="K75" s="293"/>
      <c r="L75" s="293"/>
      <c r="M75" s="293"/>
      <c r="N75" s="293"/>
      <c r="O75" s="294"/>
      <c r="P75" s="281"/>
      <c r="Q75" s="520">
        <f>SUM(Q67:Q74)+SUM(R67:R74)</f>
        <v>120</v>
      </c>
      <c r="R75" s="510"/>
      <c r="S75" s="521"/>
      <c r="T75" s="509">
        <f>SUM(T67:T74)+SUM(U67:U74)</f>
        <v>120</v>
      </c>
      <c r="U75" s="510"/>
      <c r="V75" s="511"/>
      <c r="W75" s="40"/>
      <c r="X75" s="40"/>
      <c r="Y75" s="40"/>
    </row>
    <row r="76" spans="1:25" s="3" customFormat="1" ht="15" customHeight="1" thickBot="1">
      <c r="A76" s="295" t="s">
        <v>152</v>
      </c>
      <c r="B76" s="288"/>
      <c r="C76" s="303"/>
      <c r="D76" s="304"/>
      <c r="E76" s="305"/>
      <c r="F76" s="306">
        <f>SUM(F67:F74)</f>
        <v>40</v>
      </c>
      <c r="G76" s="305"/>
      <c r="H76" s="307"/>
      <c r="I76" s="305"/>
      <c r="J76" s="304"/>
      <c r="K76" s="308"/>
      <c r="L76" s="308"/>
      <c r="M76" s="308"/>
      <c r="N76" s="308"/>
      <c r="O76" s="309"/>
      <c r="P76" s="304"/>
      <c r="Q76" s="518">
        <f>SUM(F67:F70)</f>
        <v>19</v>
      </c>
      <c r="R76" s="516"/>
      <c r="S76" s="519"/>
      <c r="T76" s="515">
        <f>SUM(F71:F74)</f>
        <v>21</v>
      </c>
      <c r="U76" s="516"/>
      <c r="V76" s="517"/>
      <c r="W76" s="40"/>
      <c r="X76" s="40"/>
      <c r="Y76" s="40"/>
    </row>
    <row r="77" spans="1:25" s="34" customFormat="1" ht="12" thickTop="1">
      <c r="A77" s="173" t="s">
        <v>89</v>
      </c>
      <c r="B77" s="389" t="s">
        <v>195</v>
      </c>
      <c r="C77" s="180"/>
      <c r="D77" s="181"/>
      <c r="E77" s="180"/>
      <c r="F77" s="181"/>
      <c r="G77" s="180"/>
      <c r="H77" s="180"/>
      <c r="I77" s="180"/>
      <c r="J77" s="181"/>
      <c r="K77" s="180"/>
      <c r="L77" s="180"/>
      <c r="M77" s="180"/>
      <c r="N77" s="180"/>
      <c r="O77" s="212"/>
      <c r="P77" s="181"/>
      <c r="Q77" s="180"/>
      <c r="R77" s="180"/>
      <c r="S77" s="180"/>
      <c r="T77" s="180"/>
      <c r="U77" s="212"/>
      <c r="V77" s="213"/>
      <c r="W77" s="41"/>
      <c r="X77" s="41"/>
      <c r="Y77" s="41"/>
    </row>
    <row r="78" spans="1:25" s="34" customFormat="1">
      <c r="A78" s="360" t="s">
        <v>90</v>
      </c>
      <c r="B78" s="171" t="s">
        <v>196</v>
      </c>
      <c r="C78" s="176" t="s">
        <v>15</v>
      </c>
      <c r="D78" s="177"/>
      <c r="E78" s="176">
        <v>30</v>
      </c>
      <c r="F78" s="177">
        <v>4</v>
      </c>
      <c r="G78" s="176">
        <v>30</v>
      </c>
      <c r="H78" s="176"/>
      <c r="I78" s="214"/>
      <c r="J78" s="215"/>
      <c r="K78" s="214"/>
      <c r="L78" s="214"/>
      <c r="M78" s="214"/>
      <c r="N78" s="214"/>
      <c r="O78" s="216"/>
      <c r="P78" s="215"/>
      <c r="Q78" s="176">
        <v>30</v>
      </c>
      <c r="R78" s="176"/>
      <c r="S78" s="176"/>
      <c r="T78" s="176"/>
      <c r="U78" s="189"/>
      <c r="V78" s="118"/>
      <c r="W78" s="41"/>
      <c r="X78" s="41"/>
      <c r="Y78" s="41"/>
    </row>
    <row r="79" spans="1:25" s="34" customFormat="1">
      <c r="A79" s="361" t="s">
        <v>91</v>
      </c>
      <c r="B79" s="172" t="s">
        <v>197</v>
      </c>
      <c r="C79" s="178" t="s">
        <v>18</v>
      </c>
      <c r="D79" s="179"/>
      <c r="E79" s="178">
        <v>30</v>
      </c>
      <c r="F79" s="179">
        <v>4</v>
      </c>
      <c r="G79" s="178">
        <v>30</v>
      </c>
      <c r="H79" s="178"/>
      <c r="I79" s="180"/>
      <c r="J79" s="181"/>
      <c r="K79" s="180"/>
      <c r="L79" s="180"/>
      <c r="M79" s="180"/>
      <c r="N79" s="180"/>
      <c r="O79" s="212"/>
      <c r="P79" s="181"/>
      <c r="Q79" s="178">
        <v>30</v>
      </c>
      <c r="R79" s="178"/>
      <c r="S79" s="178"/>
      <c r="T79" s="178"/>
      <c r="U79" s="190"/>
      <c r="V79" s="117"/>
      <c r="W79" s="41"/>
      <c r="X79" s="41"/>
      <c r="Y79" s="41"/>
    </row>
    <row r="80" spans="1:25" s="34" customFormat="1" ht="12.75" customHeight="1">
      <c r="A80" s="463" t="s">
        <v>95</v>
      </c>
      <c r="B80" s="417" t="s">
        <v>198</v>
      </c>
      <c r="C80" s="412" t="s">
        <v>18</v>
      </c>
      <c r="D80" s="417"/>
      <c r="E80" s="412">
        <v>20</v>
      </c>
      <c r="F80" s="417">
        <v>3</v>
      </c>
      <c r="G80" s="412"/>
      <c r="H80" s="426">
        <v>20</v>
      </c>
      <c r="I80" s="422"/>
      <c r="J80" s="424"/>
      <c r="K80" s="465"/>
      <c r="L80" s="422"/>
      <c r="M80" s="422"/>
      <c r="N80" s="422"/>
      <c r="O80" s="422"/>
      <c r="P80" s="424"/>
      <c r="Q80" s="412">
        <v>20</v>
      </c>
      <c r="R80" s="426"/>
      <c r="S80" s="426"/>
      <c r="T80" s="426"/>
      <c r="U80" s="426"/>
      <c r="V80" s="530"/>
      <c r="W80" s="41"/>
      <c r="X80" s="41"/>
      <c r="Y80" s="41"/>
    </row>
    <row r="81" spans="1:25" s="34" customFormat="1" ht="9.75" customHeight="1">
      <c r="A81" s="474"/>
      <c r="B81" s="475"/>
      <c r="C81" s="413"/>
      <c r="D81" s="421"/>
      <c r="E81" s="413"/>
      <c r="F81" s="421"/>
      <c r="G81" s="420"/>
      <c r="H81" s="428"/>
      <c r="I81" s="423"/>
      <c r="J81" s="429"/>
      <c r="K81" s="466"/>
      <c r="L81" s="423"/>
      <c r="M81" s="423"/>
      <c r="N81" s="423"/>
      <c r="O81" s="423"/>
      <c r="P81" s="429"/>
      <c r="Q81" s="420"/>
      <c r="R81" s="428"/>
      <c r="S81" s="428"/>
      <c r="T81" s="428"/>
      <c r="U81" s="428"/>
      <c r="V81" s="531"/>
      <c r="W81" s="41"/>
      <c r="X81" s="41"/>
      <c r="Y81" s="41"/>
    </row>
    <row r="82" spans="1:25" s="34" customFormat="1">
      <c r="A82" s="16" t="s">
        <v>92</v>
      </c>
      <c r="B82" s="171" t="s">
        <v>199</v>
      </c>
      <c r="C82" s="176" t="s">
        <v>18</v>
      </c>
      <c r="D82" s="177"/>
      <c r="E82" s="176">
        <v>20</v>
      </c>
      <c r="F82" s="177">
        <v>3</v>
      </c>
      <c r="G82" s="176">
        <v>20</v>
      </c>
      <c r="H82" s="176"/>
      <c r="I82" s="214"/>
      <c r="J82" s="215"/>
      <c r="K82" s="214"/>
      <c r="L82" s="214"/>
      <c r="M82" s="214"/>
      <c r="N82" s="214"/>
      <c r="O82" s="216"/>
      <c r="P82" s="215"/>
      <c r="Q82" s="176">
        <v>20</v>
      </c>
      <c r="R82" s="176"/>
      <c r="S82" s="176"/>
      <c r="T82" s="176"/>
      <c r="U82" s="189"/>
      <c r="V82" s="118"/>
      <c r="W82" s="41"/>
      <c r="X82" s="41"/>
      <c r="Y82" s="41"/>
    </row>
    <row r="83" spans="1:25" s="34" customFormat="1">
      <c r="A83" s="362" t="s">
        <v>93</v>
      </c>
      <c r="B83" s="172" t="s">
        <v>200</v>
      </c>
      <c r="C83" s="178"/>
      <c r="D83" s="179" t="s">
        <v>15</v>
      </c>
      <c r="E83" s="178">
        <v>30</v>
      </c>
      <c r="F83" s="179">
        <v>4</v>
      </c>
      <c r="G83" s="178">
        <v>30</v>
      </c>
      <c r="H83" s="178"/>
      <c r="I83" s="180"/>
      <c r="J83" s="181"/>
      <c r="K83" s="180"/>
      <c r="L83" s="180"/>
      <c r="M83" s="180"/>
      <c r="N83" s="180"/>
      <c r="O83" s="212"/>
      <c r="P83" s="181"/>
      <c r="Q83" s="178"/>
      <c r="R83" s="178"/>
      <c r="S83" s="178"/>
      <c r="T83" s="178">
        <v>30</v>
      </c>
      <c r="U83" s="190"/>
      <c r="V83" s="117"/>
      <c r="W83" s="41"/>
      <c r="X83" s="41"/>
      <c r="Y83" s="41"/>
    </row>
    <row r="84" spans="1:25" s="34" customFormat="1">
      <c r="A84" s="399" t="s">
        <v>96</v>
      </c>
      <c r="B84" s="398" t="s">
        <v>201</v>
      </c>
      <c r="C84" s="397" t="s">
        <v>18</v>
      </c>
      <c r="D84" s="400"/>
      <c r="E84" s="397">
        <v>30</v>
      </c>
      <c r="F84" s="398">
        <v>5</v>
      </c>
      <c r="G84" s="397"/>
      <c r="H84" s="392"/>
      <c r="I84" s="392">
        <v>30</v>
      </c>
      <c r="J84" s="394"/>
      <c r="K84" s="393"/>
      <c r="L84" s="396"/>
      <c r="M84" s="396"/>
      <c r="N84" s="396"/>
      <c r="O84" s="396"/>
      <c r="P84" s="394"/>
      <c r="Q84" s="397"/>
      <c r="R84" s="392">
        <v>30</v>
      </c>
      <c r="S84" s="392"/>
      <c r="T84" s="392"/>
      <c r="U84" s="392"/>
      <c r="V84" s="395"/>
      <c r="W84" s="41"/>
      <c r="X84" s="41"/>
      <c r="Y84" s="41"/>
    </row>
    <row r="85" spans="1:25" s="34" customFormat="1" ht="12" customHeight="1">
      <c r="A85" s="414" t="s">
        <v>97</v>
      </c>
      <c r="B85" s="417" t="s">
        <v>202</v>
      </c>
      <c r="C85" s="412"/>
      <c r="D85" s="417" t="s">
        <v>18</v>
      </c>
      <c r="E85" s="412">
        <v>20</v>
      </c>
      <c r="F85" s="417">
        <v>5</v>
      </c>
      <c r="G85" s="412"/>
      <c r="H85" s="426"/>
      <c r="I85" s="426">
        <v>20</v>
      </c>
      <c r="J85" s="424"/>
      <c r="K85" s="465"/>
      <c r="L85" s="422"/>
      <c r="M85" s="422"/>
      <c r="N85" s="422"/>
      <c r="O85" s="422"/>
      <c r="P85" s="424"/>
      <c r="Q85" s="412"/>
      <c r="R85" s="426"/>
      <c r="S85" s="426"/>
      <c r="T85" s="426"/>
      <c r="U85" s="426">
        <v>20</v>
      </c>
      <c r="V85" s="530"/>
      <c r="W85" s="41"/>
      <c r="X85" s="41"/>
      <c r="Y85" s="41"/>
    </row>
    <row r="86" spans="1:25" s="34" customFormat="1" ht="12" customHeight="1">
      <c r="A86" s="415"/>
      <c r="B86" s="419"/>
      <c r="C86" s="420"/>
      <c r="D86" s="421"/>
      <c r="E86" s="420"/>
      <c r="F86" s="419"/>
      <c r="G86" s="420"/>
      <c r="H86" s="428"/>
      <c r="I86" s="428"/>
      <c r="J86" s="429"/>
      <c r="K86" s="466"/>
      <c r="L86" s="423"/>
      <c r="M86" s="423"/>
      <c r="N86" s="423"/>
      <c r="O86" s="423"/>
      <c r="P86" s="429"/>
      <c r="Q86" s="420"/>
      <c r="R86" s="428"/>
      <c r="S86" s="428"/>
      <c r="T86" s="428"/>
      <c r="U86" s="428"/>
      <c r="V86" s="531"/>
      <c r="W86" s="41"/>
      <c r="X86" s="41"/>
      <c r="Y86" s="41"/>
    </row>
    <row r="87" spans="1:25" s="34" customFormat="1">
      <c r="A87" s="360" t="s">
        <v>94</v>
      </c>
      <c r="B87" s="171" t="s">
        <v>203</v>
      </c>
      <c r="C87" s="176"/>
      <c r="D87" s="177" t="s">
        <v>18</v>
      </c>
      <c r="E87" s="176">
        <v>30</v>
      </c>
      <c r="F87" s="177">
        <v>6</v>
      </c>
      <c r="G87" s="176"/>
      <c r="H87" s="176"/>
      <c r="I87" s="176">
        <v>30</v>
      </c>
      <c r="J87" s="215"/>
      <c r="K87" s="214"/>
      <c r="L87" s="214"/>
      <c r="M87" s="214"/>
      <c r="N87" s="214"/>
      <c r="O87" s="216"/>
      <c r="P87" s="215"/>
      <c r="Q87" s="176"/>
      <c r="R87" s="176"/>
      <c r="S87" s="176"/>
      <c r="T87" s="176"/>
      <c r="U87" s="189">
        <v>30</v>
      </c>
      <c r="V87" s="118"/>
      <c r="W87" s="41"/>
      <c r="X87" s="41"/>
      <c r="Y87" s="41"/>
    </row>
    <row r="88" spans="1:25" s="34" customFormat="1" ht="12.75" customHeight="1">
      <c r="A88" s="463" t="s">
        <v>98</v>
      </c>
      <c r="B88" s="417" t="s">
        <v>204</v>
      </c>
      <c r="C88" s="412"/>
      <c r="D88" s="417" t="s">
        <v>18</v>
      </c>
      <c r="E88" s="412">
        <v>30</v>
      </c>
      <c r="F88" s="417">
        <v>6</v>
      </c>
      <c r="G88" s="412"/>
      <c r="H88" s="426"/>
      <c r="I88" s="426">
        <v>30</v>
      </c>
      <c r="J88" s="424"/>
      <c r="K88" s="465"/>
      <c r="L88" s="422"/>
      <c r="M88" s="422"/>
      <c r="N88" s="422"/>
      <c r="O88" s="422"/>
      <c r="P88" s="424"/>
      <c r="Q88" s="412"/>
      <c r="R88" s="426"/>
      <c r="S88" s="426"/>
      <c r="T88" s="426"/>
      <c r="U88" s="426">
        <v>30</v>
      </c>
      <c r="V88" s="530"/>
      <c r="W88" s="41"/>
      <c r="X88" s="41"/>
      <c r="Y88" s="41"/>
    </row>
    <row r="89" spans="1:25" s="34" customFormat="1" ht="12" thickBot="1">
      <c r="A89" s="464"/>
      <c r="B89" s="418"/>
      <c r="C89" s="416"/>
      <c r="D89" s="418"/>
      <c r="E89" s="416"/>
      <c r="F89" s="418"/>
      <c r="G89" s="416"/>
      <c r="H89" s="427"/>
      <c r="I89" s="427"/>
      <c r="J89" s="425"/>
      <c r="K89" s="540"/>
      <c r="L89" s="539"/>
      <c r="M89" s="539"/>
      <c r="N89" s="539"/>
      <c r="O89" s="539"/>
      <c r="P89" s="425"/>
      <c r="Q89" s="416"/>
      <c r="R89" s="427"/>
      <c r="S89" s="427"/>
      <c r="T89" s="427"/>
      <c r="U89" s="427"/>
      <c r="V89" s="538"/>
      <c r="W89" s="41"/>
      <c r="X89" s="41"/>
      <c r="Y89" s="41"/>
    </row>
    <row r="90" spans="1:25" s="34" customFormat="1" ht="13.5" customHeight="1" thickTop="1">
      <c r="A90" s="363" t="s">
        <v>150</v>
      </c>
      <c r="B90" s="310"/>
      <c r="C90" s="311" t="s">
        <v>69</v>
      </c>
      <c r="D90" s="312" t="s">
        <v>88</v>
      </c>
      <c r="E90" s="311">
        <f>SUM(E78:E89)</f>
        <v>240</v>
      </c>
      <c r="F90" s="312"/>
      <c r="G90" s="311">
        <f>SUM(G78:G89)</f>
        <v>110</v>
      </c>
      <c r="H90" s="311">
        <f>SUM(H78:H89)</f>
        <v>20</v>
      </c>
      <c r="I90" s="311">
        <f>SUM(I78:I89)</f>
        <v>110</v>
      </c>
      <c r="J90" s="312"/>
      <c r="K90" s="311"/>
      <c r="L90" s="311"/>
      <c r="M90" s="311"/>
      <c r="N90" s="311"/>
      <c r="O90" s="313"/>
      <c r="P90" s="312"/>
      <c r="Q90" s="441">
        <f>SUM(Q78:S89)</f>
        <v>130</v>
      </c>
      <c r="R90" s="442"/>
      <c r="S90" s="443"/>
      <c r="T90" s="444">
        <f>SUM(T78:U89)</f>
        <v>110</v>
      </c>
      <c r="U90" s="442"/>
      <c r="V90" s="445"/>
      <c r="W90" s="41"/>
      <c r="X90" s="41"/>
      <c r="Y90" s="41"/>
    </row>
    <row r="91" spans="1:25" s="34" customFormat="1" ht="16.5" customHeight="1" thickBot="1">
      <c r="A91" s="364" t="s">
        <v>152</v>
      </c>
      <c r="B91" s="314"/>
      <c r="C91" s="282"/>
      <c r="D91" s="315"/>
      <c r="E91" s="282"/>
      <c r="F91" s="315">
        <f>SUM(F78:F89)</f>
        <v>40</v>
      </c>
      <c r="G91" s="282"/>
      <c r="H91" s="282"/>
      <c r="I91" s="282"/>
      <c r="J91" s="315"/>
      <c r="K91" s="282"/>
      <c r="L91" s="282"/>
      <c r="M91" s="282"/>
      <c r="N91" s="282"/>
      <c r="O91" s="316"/>
      <c r="P91" s="315"/>
      <c r="Q91" s="436">
        <f>SUM(F78:F82)+F84</f>
        <v>19</v>
      </c>
      <c r="R91" s="437"/>
      <c r="S91" s="438"/>
      <c r="T91" s="439">
        <f>SUM(F83)+SUM(F85:F89)</f>
        <v>21</v>
      </c>
      <c r="U91" s="437"/>
      <c r="V91" s="440"/>
      <c r="W91" s="41"/>
      <c r="X91" s="41"/>
      <c r="Y91" s="41"/>
    </row>
    <row r="92" spans="1:25" s="34" customFormat="1" ht="12" thickTop="1">
      <c r="A92" s="365" t="s">
        <v>103</v>
      </c>
      <c r="B92" s="390" t="s">
        <v>205</v>
      </c>
      <c r="C92" s="178"/>
      <c r="D92" s="179"/>
      <c r="E92" s="180"/>
      <c r="F92" s="181"/>
      <c r="G92" s="180"/>
      <c r="H92" s="180"/>
      <c r="I92" s="180"/>
      <c r="J92" s="181"/>
      <c r="K92" s="180"/>
      <c r="L92" s="180"/>
      <c r="M92" s="180"/>
      <c r="N92" s="180"/>
      <c r="O92" s="212"/>
      <c r="P92" s="181"/>
      <c r="Q92" s="180"/>
      <c r="R92" s="180"/>
      <c r="S92" s="180"/>
      <c r="T92" s="180"/>
      <c r="U92" s="212"/>
      <c r="V92" s="213"/>
      <c r="W92" s="41"/>
      <c r="X92" s="41"/>
      <c r="Y92" s="41"/>
    </row>
    <row r="93" spans="1:25" s="34" customFormat="1">
      <c r="A93" s="16" t="s">
        <v>104</v>
      </c>
      <c r="B93" s="171" t="s">
        <v>206</v>
      </c>
      <c r="C93" s="176" t="s">
        <v>15</v>
      </c>
      <c r="D93" s="177"/>
      <c r="E93" s="176">
        <v>30</v>
      </c>
      <c r="F93" s="177">
        <v>4</v>
      </c>
      <c r="G93" s="176">
        <v>30</v>
      </c>
      <c r="H93" s="176"/>
      <c r="I93" s="176"/>
      <c r="J93" s="177"/>
      <c r="K93" s="214"/>
      <c r="L93" s="214"/>
      <c r="M93" s="214"/>
      <c r="N93" s="214"/>
      <c r="O93" s="216"/>
      <c r="P93" s="215"/>
      <c r="Q93" s="176">
        <v>30</v>
      </c>
      <c r="R93" s="176"/>
      <c r="S93" s="176"/>
      <c r="T93" s="176"/>
      <c r="U93" s="189"/>
      <c r="V93" s="118"/>
      <c r="W93" s="41"/>
      <c r="X93" s="41"/>
      <c r="Y93" s="41"/>
    </row>
    <row r="94" spans="1:25" s="34" customFormat="1">
      <c r="A94" s="362" t="s">
        <v>105</v>
      </c>
      <c r="B94" s="172" t="s">
        <v>207</v>
      </c>
      <c r="C94" s="178" t="s">
        <v>18</v>
      </c>
      <c r="D94" s="179"/>
      <c r="E94" s="178">
        <v>30</v>
      </c>
      <c r="F94" s="179">
        <v>6</v>
      </c>
      <c r="G94" s="178"/>
      <c r="H94" s="178"/>
      <c r="I94" s="178">
        <v>30</v>
      </c>
      <c r="J94" s="179"/>
      <c r="K94" s="180"/>
      <c r="L94" s="180"/>
      <c r="M94" s="180"/>
      <c r="N94" s="180"/>
      <c r="O94" s="212"/>
      <c r="P94" s="181"/>
      <c r="Q94" s="178"/>
      <c r="R94" s="178">
        <v>30</v>
      </c>
      <c r="S94" s="178"/>
      <c r="T94" s="178"/>
      <c r="U94" s="190"/>
      <c r="V94" s="117"/>
      <c r="W94" s="41"/>
      <c r="X94" s="41"/>
      <c r="Y94" s="41"/>
    </row>
    <row r="95" spans="1:25" s="34" customFormat="1" ht="22.5">
      <c r="A95" s="16" t="s">
        <v>248</v>
      </c>
      <c r="B95" s="177" t="s">
        <v>208</v>
      </c>
      <c r="C95" s="176"/>
      <c r="D95" s="177" t="s">
        <v>18</v>
      </c>
      <c r="E95" s="176">
        <v>40</v>
      </c>
      <c r="F95" s="177">
        <v>6</v>
      </c>
      <c r="G95" s="176"/>
      <c r="H95" s="176"/>
      <c r="I95" s="176">
        <v>40</v>
      </c>
      <c r="J95" s="177"/>
      <c r="K95" s="214"/>
      <c r="L95" s="214"/>
      <c r="M95" s="214"/>
      <c r="N95" s="214"/>
      <c r="O95" s="216"/>
      <c r="P95" s="215"/>
      <c r="Q95" s="176"/>
      <c r="R95" s="176"/>
      <c r="S95" s="176"/>
      <c r="T95" s="176"/>
      <c r="U95" s="189">
        <v>40</v>
      </c>
      <c r="V95" s="118"/>
      <c r="W95" s="41"/>
      <c r="X95" s="41"/>
      <c r="Y95" s="41"/>
    </row>
    <row r="96" spans="1:25" s="34" customFormat="1">
      <c r="A96" s="362" t="s">
        <v>106</v>
      </c>
      <c r="B96" s="172" t="s">
        <v>209</v>
      </c>
      <c r="C96" s="178" t="s">
        <v>18</v>
      </c>
      <c r="D96" s="179"/>
      <c r="E96" s="178">
        <v>30</v>
      </c>
      <c r="F96" s="179">
        <v>6</v>
      </c>
      <c r="G96" s="178"/>
      <c r="H96" s="178"/>
      <c r="I96" s="178">
        <v>30</v>
      </c>
      <c r="J96" s="179"/>
      <c r="K96" s="180"/>
      <c r="L96" s="180"/>
      <c r="M96" s="180"/>
      <c r="N96" s="180"/>
      <c r="O96" s="212"/>
      <c r="P96" s="181"/>
      <c r="Q96" s="178"/>
      <c r="R96" s="178">
        <v>30</v>
      </c>
      <c r="S96" s="178"/>
      <c r="T96" s="178"/>
      <c r="U96" s="190"/>
      <c r="V96" s="117"/>
      <c r="W96" s="41"/>
      <c r="X96" s="41"/>
      <c r="Y96" s="41"/>
    </row>
    <row r="97" spans="1:25" s="34" customFormat="1">
      <c r="A97" s="16" t="s">
        <v>107</v>
      </c>
      <c r="B97" s="171" t="s">
        <v>210</v>
      </c>
      <c r="C97" s="176"/>
      <c r="D97" s="177" t="s">
        <v>15</v>
      </c>
      <c r="E97" s="176">
        <v>30</v>
      </c>
      <c r="F97" s="177">
        <v>4</v>
      </c>
      <c r="G97" s="176">
        <v>30</v>
      </c>
      <c r="H97" s="176"/>
      <c r="I97" s="176"/>
      <c r="J97" s="177"/>
      <c r="K97" s="214"/>
      <c r="L97" s="214"/>
      <c r="M97" s="214"/>
      <c r="N97" s="214"/>
      <c r="O97" s="216"/>
      <c r="P97" s="215"/>
      <c r="Q97" s="176"/>
      <c r="R97" s="176"/>
      <c r="S97" s="176"/>
      <c r="T97" s="176">
        <v>30</v>
      </c>
      <c r="U97" s="189"/>
      <c r="V97" s="118"/>
      <c r="W97" s="41"/>
      <c r="X97" s="41"/>
      <c r="Y97" s="41"/>
    </row>
    <row r="98" spans="1:25" s="34" customFormat="1">
      <c r="A98" s="362" t="s">
        <v>108</v>
      </c>
      <c r="B98" s="172" t="s">
        <v>211</v>
      </c>
      <c r="C98" s="178"/>
      <c r="D98" s="179" t="s">
        <v>18</v>
      </c>
      <c r="E98" s="178">
        <v>30</v>
      </c>
      <c r="F98" s="179">
        <v>5</v>
      </c>
      <c r="G98" s="178">
        <v>30</v>
      </c>
      <c r="H98" s="178"/>
      <c r="I98" s="178"/>
      <c r="J98" s="179"/>
      <c r="K98" s="180"/>
      <c r="L98" s="180"/>
      <c r="M98" s="180"/>
      <c r="N98" s="180"/>
      <c r="O98" s="212"/>
      <c r="P98" s="181"/>
      <c r="Q98" s="178"/>
      <c r="R98" s="178"/>
      <c r="S98" s="178"/>
      <c r="T98" s="178">
        <v>30</v>
      </c>
      <c r="U98" s="190"/>
      <c r="V98" s="117"/>
      <c r="W98" s="41"/>
      <c r="X98" s="41"/>
      <c r="Y98" s="41"/>
    </row>
    <row r="99" spans="1:25" s="34" customFormat="1">
      <c r="A99" s="16" t="s">
        <v>109</v>
      </c>
      <c r="B99" s="171" t="s">
        <v>212</v>
      </c>
      <c r="C99" s="176"/>
      <c r="D99" s="177" t="s">
        <v>18</v>
      </c>
      <c r="E99" s="176">
        <v>30</v>
      </c>
      <c r="F99" s="177">
        <v>6</v>
      </c>
      <c r="G99" s="176"/>
      <c r="H99" s="176"/>
      <c r="I99" s="176">
        <v>30</v>
      </c>
      <c r="J99" s="177"/>
      <c r="K99" s="214"/>
      <c r="L99" s="214"/>
      <c r="M99" s="214"/>
      <c r="N99" s="214"/>
      <c r="O99" s="216"/>
      <c r="P99" s="215"/>
      <c r="Q99" s="176"/>
      <c r="R99" s="176"/>
      <c r="S99" s="176"/>
      <c r="T99" s="176"/>
      <c r="U99" s="189">
        <v>30</v>
      </c>
      <c r="V99" s="118"/>
      <c r="W99" s="41"/>
      <c r="X99" s="41"/>
      <c r="Y99" s="41"/>
    </row>
    <row r="100" spans="1:25" s="34" customFormat="1" ht="12" thickBot="1">
      <c r="A100" s="362" t="s">
        <v>110</v>
      </c>
      <c r="B100" s="172" t="s">
        <v>213</v>
      </c>
      <c r="C100" s="178" t="s">
        <v>18</v>
      </c>
      <c r="D100" s="179"/>
      <c r="E100" s="178">
        <v>20</v>
      </c>
      <c r="F100" s="179">
        <v>3</v>
      </c>
      <c r="G100" s="178">
        <v>20</v>
      </c>
      <c r="H100" s="178"/>
      <c r="I100" s="178"/>
      <c r="J100" s="179"/>
      <c r="K100" s="180"/>
      <c r="L100" s="180"/>
      <c r="M100" s="180"/>
      <c r="N100" s="180"/>
      <c r="O100" s="212"/>
      <c r="P100" s="181"/>
      <c r="Q100" s="178">
        <v>20</v>
      </c>
      <c r="R100" s="178"/>
      <c r="S100" s="178"/>
      <c r="T100" s="178"/>
      <c r="U100" s="190"/>
      <c r="V100" s="117"/>
      <c r="W100" s="41"/>
      <c r="X100" s="41"/>
      <c r="Y100" s="41"/>
    </row>
    <row r="101" spans="1:25" s="34" customFormat="1" ht="13.5" customHeight="1" thickTop="1">
      <c r="A101" s="363" t="s">
        <v>150</v>
      </c>
      <c r="B101" s="317"/>
      <c r="C101" s="311" t="s">
        <v>88</v>
      </c>
      <c r="D101" s="312" t="s">
        <v>88</v>
      </c>
      <c r="E101" s="311">
        <f>SUM(E93:E100)</f>
        <v>240</v>
      </c>
      <c r="F101" s="312"/>
      <c r="G101" s="311">
        <f>SUM(G93:G100)</f>
        <v>110</v>
      </c>
      <c r="H101" s="311"/>
      <c r="I101" s="311">
        <f>SUM(I93:I100)</f>
        <v>130</v>
      </c>
      <c r="J101" s="312"/>
      <c r="K101" s="311"/>
      <c r="L101" s="311"/>
      <c r="M101" s="311"/>
      <c r="N101" s="311"/>
      <c r="O101" s="313"/>
      <c r="P101" s="312"/>
      <c r="Q101" s="441">
        <f>SUM(Q93:R100)</f>
        <v>110</v>
      </c>
      <c r="R101" s="442"/>
      <c r="S101" s="443"/>
      <c r="T101" s="444">
        <f>SUM(T93:U100)</f>
        <v>130</v>
      </c>
      <c r="U101" s="442"/>
      <c r="V101" s="445"/>
      <c r="W101" s="41"/>
      <c r="X101" s="41"/>
      <c r="Y101" s="41"/>
    </row>
    <row r="102" spans="1:25" s="34" customFormat="1" ht="13.5" customHeight="1" thickBot="1">
      <c r="A102" s="364" t="s">
        <v>152</v>
      </c>
      <c r="B102" s="318"/>
      <c r="C102" s="319"/>
      <c r="D102" s="320"/>
      <c r="E102" s="282"/>
      <c r="F102" s="315">
        <f>SUM(F93:F100)</f>
        <v>40</v>
      </c>
      <c r="G102" s="282"/>
      <c r="H102" s="282"/>
      <c r="I102" s="282"/>
      <c r="J102" s="315"/>
      <c r="K102" s="282"/>
      <c r="L102" s="282"/>
      <c r="M102" s="282"/>
      <c r="N102" s="282"/>
      <c r="O102" s="316"/>
      <c r="P102" s="315"/>
      <c r="Q102" s="436">
        <f>SUM(F93:F94)+F96+F100</f>
        <v>19</v>
      </c>
      <c r="R102" s="437"/>
      <c r="S102" s="438"/>
      <c r="T102" s="439">
        <f>SUM(F95)+SUM(F97:F99)</f>
        <v>21</v>
      </c>
      <c r="U102" s="437"/>
      <c r="V102" s="440"/>
      <c r="W102" s="41"/>
      <c r="X102" s="41"/>
      <c r="Y102" s="41"/>
    </row>
    <row r="103" spans="1:25" s="34" customFormat="1" ht="13.5" customHeight="1" thickTop="1">
      <c r="A103" s="366" t="s">
        <v>111</v>
      </c>
      <c r="B103" s="391" t="s">
        <v>214</v>
      </c>
      <c r="C103" s="217"/>
      <c r="D103" s="218"/>
      <c r="E103" s="219"/>
      <c r="F103" s="220"/>
      <c r="G103" s="219"/>
      <c r="H103" s="219"/>
      <c r="I103" s="219"/>
      <c r="J103" s="220"/>
      <c r="K103" s="219"/>
      <c r="L103" s="219"/>
      <c r="M103" s="219"/>
      <c r="N103" s="219"/>
      <c r="O103" s="221"/>
      <c r="P103" s="220"/>
      <c r="Q103" s="222"/>
      <c r="R103" s="223"/>
      <c r="S103" s="219"/>
      <c r="T103" s="223"/>
      <c r="U103" s="223"/>
      <c r="V103" s="224"/>
      <c r="W103" s="41"/>
      <c r="X103" s="41"/>
      <c r="Y103" s="41"/>
    </row>
    <row r="104" spans="1:25" s="34" customFormat="1" ht="13.5" customHeight="1">
      <c r="A104" s="367" t="s">
        <v>112</v>
      </c>
      <c r="B104" s="193" t="s">
        <v>215</v>
      </c>
      <c r="C104" s="225" t="s">
        <v>18</v>
      </c>
      <c r="D104" s="226"/>
      <c r="E104" s="225">
        <v>30</v>
      </c>
      <c r="F104" s="226">
        <v>4</v>
      </c>
      <c r="G104" s="225">
        <v>30</v>
      </c>
      <c r="H104" s="225"/>
      <c r="I104" s="225"/>
      <c r="J104" s="226"/>
      <c r="K104" s="227"/>
      <c r="L104" s="227"/>
      <c r="M104" s="227"/>
      <c r="N104" s="227"/>
      <c r="O104" s="228"/>
      <c r="P104" s="229"/>
      <c r="Q104" s="230">
        <v>30</v>
      </c>
      <c r="R104" s="231"/>
      <c r="S104" s="225"/>
      <c r="T104" s="231"/>
      <c r="U104" s="231"/>
      <c r="V104" s="232"/>
      <c r="W104" s="41"/>
      <c r="X104" s="41"/>
      <c r="Y104" s="41"/>
    </row>
    <row r="105" spans="1:25" s="34" customFormat="1" ht="13.5" customHeight="1">
      <c r="A105" s="368" t="s">
        <v>113</v>
      </c>
      <c r="B105" s="192" t="s">
        <v>216</v>
      </c>
      <c r="C105" s="217" t="s">
        <v>15</v>
      </c>
      <c r="D105" s="218"/>
      <c r="E105" s="217">
        <v>20</v>
      </c>
      <c r="F105" s="218">
        <v>4</v>
      </c>
      <c r="G105" s="217">
        <v>20</v>
      </c>
      <c r="H105" s="217"/>
      <c r="I105" s="217"/>
      <c r="J105" s="218"/>
      <c r="K105" s="219"/>
      <c r="L105" s="219"/>
      <c r="M105" s="219"/>
      <c r="N105" s="219"/>
      <c r="O105" s="221"/>
      <c r="P105" s="220"/>
      <c r="Q105" s="233">
        <v>20</v>
      </c>
      <c r="R105" s="234"/>
      <c r="S105" s="217"/>
      <c r="T105" s="234"/>
      <c r="U105" s="234"/>
      <c r="V105" s="235"/>
      <c r="W105" s="41"/>
      <c r="X105" s="41"/>
      <c r="Y105" s="41"/>
    </row>
    <row r="106" spans="1:25" s="34" customFormat="1" ht="13.5" customHeight="1">
      <c r="A106" s="367" t="s">
        <v>114</v>
      </c>
      <c r="B106" s="193" t="s">
        <v>217</v>
      </c>
      <c r="C106" s="225" t="s">
        <v>18</v>
      </c>
      <c r="D106" s="226"/>
      <c r="E106" s="225">
        <v>30</v>
      </c>
      <c r="F106" s="226">
        <v>5</v>
      </c>
      <c r="G106" s="225"/>
      <c r="H106" s="225"/>
      <c r="I106" s="225">
        <v>30</v>
      </c>
      <c r="J106" s="226"/>
      <c r="K106" s="227"/>
      <c r="L106" s="227"/>
      <c r="M106" s="227"/>
      <c r="N106" s="227"/>
      <c r="O106" s="228"/>
      <c r="P106" s="229"/>
      <c r="Q106" s="230"/>
      <c r="R106" s="231">
        <v>30</v>
      </c>
      <c r="S106" s="225"/>
      <c r="T106" s="231"/>
      <c r="U106" s="231"/>
      <c r="V106" s="232"/>
      <c r="W106" s="41"/>
      <c r="X106" s="41"/>
      <c r="Y106" s="41"/>
    </row>
    <row r="107" spans="1:25" s="34" customFormat="1" ht="13.5" customHeight="1">
      <c r="A107" s="368" t="s">
        <v>115</v>
      </c>
      <c r="B107" s="192" t="s">
        <v>218</v>
      </c>
      <c r="C107" s="217" t="s">
        <v>18</v>
      </c>
      <c r="D107" s="218"/>
      <c r="E107" s="217">
        <v>30</v>
      </c>
      <c r="F107" s="218">
        <v>4</v>
      </c>
      <c r="G107" s="217"/>
      <c r="H107" s="217">
        <v>30</v>
      </c>
      <c r="I107" s="217"/>
      <c r="J107" s="218"/>
      <c r="K107" s="219"/>
      <c r="L107" s="219"/>
      <c r="M107" s="219"/>
      <c r="N107" s="219"/>
      <c r="O107" s="221"/>
      <c r="P107" s="220"/>
      <c r="Q107" s="233"/>
      <c r="R107" s="234"/>
      <c r="S107" s="217"/>
      <c r="T107" s="234">
        <v>30</v>
      </c>
      <c r="U107" s="234"/>
      <c r="V107" s="235"/>
      <c r="W107" s="41"/>
      <c r="X107" s="41"/>
      <c r="Y107" s="41"/>
    </row>
    <row r="108" spans="1:25" s="34" customFormat="1" ht="13.5" customHeight="1">
      <c r="A108" s="367" t="s">
        <v>116</v>
      </c>
      <c r="B108" s="193" t="s">
        <v>219</v>
      </c>
      <c r="C108" s="225" t="s">
        <v>18</v>
      </c>
      <c r="D108" s="226"/>
      <c r="E108" s="225">
        <v>30</v>
      </c>
      <c r="F108" s="226">
        <v>6</v>
      </c>
      <c r="G108" s="225"/>
      <c r="H108" s="225"/>
      <c r="I108" s="225">
        <v>30</v>
      </c>
      <c r="J108" s="226"/>
      <c r="K108" s="227"/>
      <c r="L108" s="227"/>
      <c r="M108" s="227"/>
      <c r="N108" s="227"/>
      <c r="O108" s="228"/>
      <c r="P108" s="229"/>
      <c r="Q108" s="230"/>
      <c r="R108" s="231">
        <v>30</v>
      </c>
      <c r="S108" s="225"/>
      <c r="T108" s="231"/>
      <c r="U108" s="231"/>
      <c r="V108" s="232"/>
      <c r="W108" s="41"/>
      <c r="X108" s="41"/>
      <c r="Y108" s="41"/>
    </row>
    <row r="109" spans="1:25" s="34" customFormat="1" ht="13.5" customHeight="1">
      <c r="A109" s="368" t="s">
        <v>117</v>
      </c>
      <c r="B109" s="192" t="s">
        <v>220</v>
      </c>
      <c r="C109" s="217"/>
      <c r="D109" s="218" t="s">
        <v>18</v>
      </c>
      <c r="E109" s="217">
        <v>20</v>
      </c>
      <c r="F109" s="218">
        <v>3</v>
      </c>
      <c r="G109" s="217">
        <v>20</v>
      </c>
      <c r="H109" s="217"/>
      <c r="I109" s="217"/>
      <c r="J109" s="218"/>
      <c r="K109" s="219"/>
      <c r="L109" s="219"/>
      <c r="M109" s="219"/>
      <c r="N109" s="219"/>
      <c r="O109" s="221"/>
      <c r="P109" s="220"/>
      <c r="Q109" s="233"/>
      <c r="R109" s="234"/>
      <c r="S109" s="217"/>
      <c r="T109" s="234">
        <v>20</v>
      </c>
      <c r="U109" s="234"/>
      <c r="V109" s="235"/>
      <c r="W109" s="41"/>
      <c r="X109" s="41"/>
      <c r="Y109" s="41"/>
    </row>
    <row r="110" spans="1:25" s="34" customFormat="1" ht="13.5" customHeight="1">
      <c r="A110" s="367" t="s">
        <v>118</v>
      </c>
      <c r="B110" s="193" t="s">
        <v>221</v>
      </c>
      <c r="C110" s="225"/>
      <c r="D110" s="226" t="s">
        <v>18</v>
      </c>
      <c r="E110" s="225">
        <v>30</v>
      </c>
      <c r="F110" s="226">
        <v>5</v>
      </c>
      <c r="G110" s="225"/>
      <c r="H110" s="225"/>
      <c r="I110" s="225">
        <v>30</v>
      </c>
      <c r="J110" s="226"/>
      <c r="K110" s="227"/>
      <c r="L110" s="227"/>
      <c r="M110" s="227"/>
      <c r="N110" s="227"/>
      <c r="O110" s="228"/>
      <c r="P110" s="229"/>
      <c r="Q110" s="230"/>
      <c r="R110" s="231"/>
      <c r="S110" s="225"/>
      <c r="T110" s="231"/>
      <c r="U110" s="231">
        <v>30</v>
      </c>
      <c r="V110" s="232"/>
      <c r="W110" s="41"/>
      <c r="X110" s="41"/>
      <c r="Y110" s="41"/>
    </row>
    <row r="111" spans="1:25" s="34" customFormat="1" ht="13.5" customHeight="1">
      <c r="A111" s="367" t="s">
        <v>119</v>
      </c>
      <c r="B111" s="193" t="s">
        <v>222</v>
      </c>
      <c r="C111" s="225"/>
      <c r="D111" s="226" t="s">
        <v>15</v>
      </c>
      <c r="E111" s="225">
        <v>20</v>
      </c>
      <c r="F111" s="226">
        <v>4</v>
      </c>
      <c r="G111" s="225">
        <v>20</v>
      </c>
      <c r="H111" s="225"/>
      <c r="I111" s="225"/>
      <c r="J111" s="226"/>
      <c r="K111" s="227"/>
      <c r="L111" s="227"/>
      <c r="M111" s="227"/>
      <c r="N111" s="227"/>
      <c r="O111" s="228"/>
      <c r="P111" s="229"/>
      <c r="Q111" s="230"/>
      <c r="R111" s="231"/>
      <c r="S111" s="225"/>
      <c r="T111" s="231">
        <v>20</v>
      </c>
      <c r="U111" s="231"/>
      <c r="V111" s="232"/>
      <c r="W111" s="41"/>
      <c r="X111" s="41"/>
      <c r="Y111" s="41"/>
    </row>
    <row r="112" spans="1:25" s="34" customFormat="1" ht="13.5" customHeight="1" thickBot="1">
      <c r="A112" s="369" t="s">
        <v>120</v>
      </c>
      <c r="B112" s="194" t="s">
        <v>223</v>
      </c>
      <c r="C112" s="236"/>
      <c r="D112" s="237" t="s">
        <v>18</v>
      </c>
      <c r="E112" s="236">
        <v>30</v>
      </c>
      <c r="F112" s="237">
        <v>5</v>
      </c>
      <c r="G112" s="236"/>
      <c r="H112" s="236"/>
      <c r="I112" s="236">
        <v>30</v>
      </c>
      <c r="J112" s="237"/>
      <c r="K112" s="238"/>
      <c r="L112" s="238"/>
      <c r="M112" s="238"/>
      <c r="N112" s="238"/>
      <c r="O112" s="239"/>
      <c r="P112" s="240"/>
      <c r="Q112" s="241"/>
      <c r="R112" s="242"/>
      <c r="S112" s="236"/>
      <c r="T112" s="242"/>
      <c r="U112" s="242">
        <v>30</v>
      </c>
      <c r="V112" s="243"/>
      <c r="W112" s="41"/>
      <c r="X112" s="41"/>
      <c r="Y112" s="41"/>
    </row>
    <row r="113" spans="1:25" s="34" customFormat="1" ht="13.5" customHeight="1" thickTop="1">
      <c r="A113" s="363" t="s">
        <v>150</v>
      </c>
      <c r="B113" s="310"/>
      <c r="C113" s="311" t="s">
        <v>69</v>
      </c>
      <c r="D113" s="312" t="s">
        <v>88</v>
      </c>
      <c r="E113" s="311">
        <f>SUM(E104:E112)</f>
        <v>240</v>
      </c>
      <c r="F113" s="312"/>
      <c r="G113" s="311">
        <f>SUM(G104:G112)</f>
        <v>90</v>
      </c>
      <c r="H113" s="311">
        <f>SUM(H104:H112)</f>
        <v>30</v>
      </c>
      <c r="I113" s="311">
        <f>SUM(I104:I112)</f>
        <v>120</v>
      </c>
      <c r="J113" s="312"/>
      <c r="K113" s="311"/>
      <c r="L113" s="311"/>
      <c r="M113" s="311"/>
      <c r="N113" s="311"/>
      <c r="O113" s="313"/>
      <c r="P113" s="312"/>
      <c r="Q113" s="441">
        <f>SUM(Q104:S112)</f>
        <v>110</v>
      </c>
      <c r="R113" s="442"/>
      <c r="S113" s="443"/>
      <c r="T113" s="444">
        <f>SUM(T104:V112)</f>
        <v>130</v>
      </c>
      <c r="U113" s="442"/>
      <c r="V113" s="445"/>
      <c r="W113" s="41"/>
      <c r="X113" s="41"/>
      <c r="Y113" s="41"/>
    </row>
    <row r="114" spans="1:25" s="34" customFormat="1" ht="13.5" customHeight="1" thickBot="1">
      <c r="A114" s="370" t="s">
        <v>152</v>
      </c>
      <c r="B114" s="321"/>
      <c r="C114" s="322"/>
      <c r="D114" s="323"/>
      <c r="E114" s="322"/>
      <c r="F114" s="323">
        <f>SUM(F104:F112)</f>
        <v>40</v>
      </c>
      <c r="G114" s="322"/>
      <c r="H114" s="322"/>
      <c r="I114" s="322"/>
      <c r="J114" s="323"/>
      <c r="K114" s="322"/>
      <c r="L114" s="322"/>
      <c r="M114" s="322"/>
      <c r="N114" s="322"/>
      <c r="O114" s="324"/>
      <c r="P114" s="323"/>
      <c r="Q114" s="436">
        <f>SUM(F104:F106)+F108</f>
        <v>19</v>
      </c>
      <c r="R114" s="437"/>
      <c r="S114" s="438"/>
      <c r="T114" s="439">
        <f>SUM(F107)+SUM(F109:F112)</f>
        <v>21</v>
      </c>
      <c r="U114" s="437"/>
      <c r="V114" s="440"/>
      <c r="W114" s="41"/>
      <c r="X114" s="41"/>
      <c r="Y114" s="41"/>
    </row>
    <row r="115" spans="1:25" s="34" customFormat="1" ht="13.5" customHeight="1" thickTop="1">
      <c r="A115" s="371" t="s">
        <v>121</v>
      </c>
      <c r="B115" s="191" t="s">
        <v>224</v>
      </c>
      <c r="C115" s="244"/>
      <c r="D115" s="245"/>
      <c r="E115" s="244"/>
      <c r="F115" s="245"/>
      <c r="G115" s="244"/>
      <c r="H115" s="244"/>
      <c r="I115" s="244"/>
      <c r="J115" s="245"/>
      <c r="K115" s="244"/>
      <c r="L115" s="244"/>
      <c r="M115" s="244"/>
      <c r="N115" s="244"/>
      <c r="O115" s="246"/>
      <c r="P115" s="245"/>
      <c r="Q115" s="247"/>
      <c r="R115" s="248"/>
      <c r="S115" s="244"/>
      <c r="T115" s="246"/>
      <c r="U115" s="248"/>
      <c r="V115" s="249"/>
      <c r="W115" s="41"/>
      <c r="X115" s="41"/>
      <c r="Y115" s="41"/>
    </row>
    <row r="116" spans="1:25" s="34" customFormat="1" ht="13.5" customHeight="1">
      <c r="A116" s="372" t="s">
        <v>122</v>
      </c>
      <c r="B116" s="175" t="s">
        <v>226</v>
      </c>
      <c r="C116" s="204" t="s">
        <v>15</v>
      </c>
      <c r="D116" s="117"/>
      <c r="E116" s="204">
        <v>20</v>
      </c>
      <c r="F116" s="117">
        <v>4</v>
      </c>
      <c r="G116" s="204">
        <v>20</v>
      </c>
      <c r="H116" s="204"/>
      <c r="I116" s="204"/>
      <c r="J116" s="117"/>
      <c r="K116" s="250"/>
      <c r="L116" s="250"/>
      <c r="M116" s="250"/>
      <c r="N116" s="250"/>
      <c r="O116" s="251"/>
      <c r="P116" s="213"/>
      <c r="Q116" s="203">
        <v>20</v>
      </c>
      <c r="R116" s="252"/>
      <c r="S116" s="204"/>
      <c r="T116" s="253"/>
      <c r="U116" s="252"/>
      <c r="V116" s="254"/>
      <c r="W116" s="41"/>
      <c r="X116" s="41"/>
      <c r="Y116" s="41"/>
    </row>
    <row r="117" spans="1:25" s="34" customFormat="1" ht="12" customHeight="1">
      <c r="A117" s="373" t="s">
        <v>123</v>
      </c>
      <c r="B117" s="174" t="s">
        <v>225</v>
      </c>
      <c r="C117" s="13" t="s">
        <v>18</v>
      </c>
      <c r="D117" s="118"/>
      <c r="E117" s="13">
        <v>20</v>
      </c>
      <c r="F117" s="118">
        <v>3</v>
      </c>
      <c r="G117" s="13">
        <v>20</v>
      </c>
      <c r="H117" s="13"/>
      <c r="I117" s="13"/>
      <c r="J117" s="118"/>
      <c r="K117" s="255"/>
      <c r="L117" s="255"/>
      <c r="M117" s="255"/>
      <c r="N117" s="255"/>
      <c r="O117" s="256"/>
      <c r="P117" s="257"/>
      <c r="Q117" s="200">
        <v>20</v>
      </c>
      <c r="R117" s="11"/>
      <c r="S117" s="13"/>
      <c r="T117" s="201"/>
      <c r="U117" s="11"/>
      <c r="V117" s="202"/>
      <c r="W117" s="41"/>
      <c r="X117" s="41"/>
      <c r="Y117" s="41"/>
    </row>
    <row r="118" spans="1:25" s="34" customFormat="1" ht="13.5" customHeight="1">
      <c r="A118" s="372" t="s">
        <v>124</v>
      </c>
      <c r="B118" s="175" t="s">
        <v>227</v>
      </c>
      <c r="C118" s="204"/>
      <c r="D118" s="117" t="s">
        <v>15</v>
      </c>
      <c r="E118" s="204">
        <v>15</v>
      </c>
      <c r="F118" s="117">
        <v>4</v>
      </c>
      <c r="G118" s="204">
        <v>15</v>
      </c>
      <c r="H118" s="204"/>
      <c r="I118" s="204"/>
      <c r="J118" s="117"/>
      <c r="K118" s="250"/>
      <c r="L118" s="250"/>
      <c r="M118" s="250"/>
      <c r="N118" s="250"/>
      <c r="O118" s="251"/>
      <c r="P118" s="213"/>
      <c r="Q118" s="203"/>
      <c r="R118" s="252"/>
      <c r="S118" s="204"/>
      <c r="T118" s="253">
        <v>15</v>
      </c>
      <c r="U118" s="252"/>
      <c r="V118" s="254"/>
      <c r="W118" s="41"/>
      <c r="X118" s="41"/>
      <c r="Y118" s="41"/>
    </row>
    <row r="119" spans="1:25" s="34" customFormat="1" ht="21.75" customHeight="1">
      <c r="A119" s="373" t="s">
        <v>125</v>
      </c>
      <c r="B119" s="118" t="s">
        <v>228</v>
      </c>
      <c r="C119" s="13" t="s">
        <v>18</v>
      </c>
      <c r="D119" s="118"/>
      <c r="E119" s="13">
        <v>15</v>
      </c>
      <c r="F119" s="118">
        <v>3</v>
      </c>
      <c r="G119" s="13">
        <v>15</v>
      </c>
      <c r="H119" s="13"/>
      <c r="I119" s="13"/>
      <c r="J119" s="118"/>
      <c r="K119" s="255"/>
      <c r="L119" s="255"/>
      <c r="M119" s="255"/>
      <c r="N119" s="255"/>
      <c r="O119" s="256"/>
      <c r="P119" s="257"/>
      <c r="Q119" s="200">
        <v>15</v>
      </c>
      <c r="R119" s="11"/>
      <c r="S119" s="13"/>
      <c r="T119" s="201"/>
      <c r="U119" s="11"/>
      <c r="V119" s="202"/>
      <c r="W119" s="41"/>
      <c r="X119" s="41"/>
      <c r="Y119" s="41"/>
    </row>
    <row r="120" spans="1:25" s="34" customFormat="1" ht="13.5" customHeight="1">
      <c r="A120" s="372" t="s">
        <v>158</v>
      </c>
      <c r="B120" s="175" t="s">
        <v>229</v>
      </c>
      <c r="C120" s="204" t="s">
        <v>18</v>
      </c>
      <c r="D120" s="117"/>
      <c r="E120" s="204">
        <v>15</v>
      </c>
      <c r="F120" s="117">
        <v>3</v>
      </c>
      <c r="G120" s="204"/>
      <c r="H120" s="204"/>
      <c r="I120" s="204">
        <v>15</v>
      </c>
      <c r="J120" s="117"/>
      <c r="K120" s="250"/>
      <c r="L120" s="250"/>
      <c r="M120" s="250"/>
      <c r="N120" s="250"/>
      <c r="O120" s="251"/>
      <c r="P120" s="213"/>
      <c r="Q120" s="203"/>
      <c r="R120" s="252">
        <v>15</v>
      </c>
      <c r="S120" s="204"/>
      <c r="T120" s="253"/>
      <c r="U120" s="252"/>
      <c r="V120" s="254"/>
      <c r="W120" s="41"/>
      <c r="X120" s="41"/>
      <c r="Y120" s="41"/>
    </row>
    <row r="121" spans="1:25" s="34" customFormat="1" ht="13.5" customHeight="1">
      <c r="A121" s="373" t="s">
        <v>126</v>
      </c>
      <c r="B121" s="174" t="s">
        <v>230</v>
      </c>
      <c r="C121" s="13" t="s">
        <v>18</v>
      </c>
      <c r="D121" s="118"/>
      <c r="E121" s="13">
        <v>15</v>
      </c>
      <c r="F121" s="118">
        <v>3</v>
      </c>
      <c r="G121" s="13"/>
      <c r="H121" s="13"/>
      <c r="I121" s="13">
        <v>15</v>
      </c>
      <c r="J121" s="118"/>
      <c r="K121" s="255"/>
      <c r="L121" s="255"/>
      <c r="M121" s="255"/>
      <c r="N121" s="255"/>
      <c r="O121" s="256"/>
      <c r="P121" s="257"/>
      <c r="Q121" s="200"/>
      <c r="R121" s="11">
        <v>15</v>
      </c>
      <c r="S121" s="13"/>
      <c r="T121" s="201"/>
      <c r="U121" s="11"/>
      <c r="V121" s="202"/>
      <c r="W121" s="41"/>
      <c r="X121" s="41"/>
      <c r="Y121" s="41"/>
    </row>
    <row r="122" spans="1:25" s="34" customFormat="1" ht="13.5" customHeight="1">
      <c r="A122" s="372" t="s">
        <v>127</v>
      </c>
      <c r="B122" s="175" t="s">
        <v>231</v>
      </c>
      <c r="C122" s="204" t="s">
        <v>18</v>
      </c>
      <c r="D122" s="117"/>
      <c r="E122" s="204">
        <v>30</v>
      </c>
      <c r="F122" s="117">
        <v>3</v>
      </c>
      <c r="G122" s="204">
        <v>30</v>
      </c>
      <c r="H122" s="204"/>
      <c r="I122" s="204"/>
      <c r="J122" s="117"/>
      <c r="K122" s="250"/>
      <c r="L122" s="250"/>
      <c r="M122" s="250"/>
      <c r="N122" s="250"/>
      <c r="O122" s="251"/>
      <c r="P122" s="213"/>
      <c r="Q122" s="203">
        <v>30</v>
      </c>
      <c r="R122" s="252"/>
      <c r="S122" s="204"/>
      <c r="T122" s="38"/>
      <c r="U122" s="252"/>
      <c r="V122" s="254"/>
      <c r="W122" s="41"/>
      <c r="X122" s="41"/>
      <c r="Y122" s="41"/>
    </row>
    <row r="123" spans="1:25" s="34" customFormat="1" ht="13.5" customHeight="1">
      <c r="A123" s="373" t="s">
        <v>128</v>
      </c>
      <c r="B123" s="174" t="s">
        <v>232</v>
      </c>
      <c r="C123" s="13"/>
      <c r="D123" s="118" t="s">
        <v>18</v>
      </c>
      <c r="E123" s="13">
        <v>30</v>
      </c>
      <c r="F123" s="118">
        <v>3</v>
      </c>
      <c r="G123" s="13">
        <v>30</v>
      </c>
      <c r="H123" s="13"/>
      <c r="I123" s="13"/>
      <c r="J123" s="118"/>
      <c r="K123" s="255"/>
      <c r="L123" s="255"/>
      <c r="M123" s="255"/>
      <c r="N123" s="255"/>
      <c r="O123" s="256"/>
      <c r="P123" s="257"/>
      <c r="Q123" s="200"/>
      <c r="R123" s="11"/>
      <c r="S123" s="13"/>
      <c r="T123" s="205">
        <v>30</v>
      </c>
      <c r="U123" s="11"/>
      <c r="V123" s="202"/>
      <c r="W123" s="41"/>
      <c r="X123" s="41"/>
      <c r="Y123" s="41"/>
    </row>
    <row r="124" spans="1:25" s="34" customFormat="1" ht="13.5" customHeight="1">
      <c r="A124" s="372" t="s">
        <v>129</v>
      </c>
      <c r="B124" s="175" t="s">
        <v>233</v>
      </c>
      <c r="C124" s="204"/>
      <c r="D124" s="117" t="s">
        <v>18</v>
      </c>
      <c r="E124" s="204">
        <v>20</v>
      </c>
      <c r="F124" s="117">
        <v>4</v>
      </c>
      <c r="G124" s="204"/>
      <c r="H124" s="204"/>
      <c r="I124" s="204">
        <v>20</v>
      </c>
      <c r="J124" s="117"/>
      <c r="K124" s="250"/>
      <c r="L124" s="250"/>
      <c r="M124" s="250"/>
      <c r="N124" s="250"/>
      <c r="O124" s="251"/>
      <c r="P124" s="213"/>
      <c r="Q124" s="203"/>
      <c r="R124" s="252"/>
      <c r="S124" s="204"/>
      <c r="T124" s="38"/>
      <c r="U124" s="252">
        <v>20</v>
      </c>
      <c r="V124" s="254"/>
      <c r="W124" s="41"/>
      <c r="X124" s="41"/>
      <c r="Y124" s="41"/>
    </row>
    <row r="125" spans="1:25" s="34" customFormat="1" ht="13.5" customHeight="1">
      <c r="A125" s="373" t="s">
        <v>130</v>
      </c>
      <c r="B125" s="174" t="s">
        <v>234</v>
      </c>
      <c r="C125" s="13"/>
      <c r="D125" s="118" t="s">
        <v>18</v>
      </c>
      <c r="E125" s="13">
        <v>40</v>
      </c>
      <c r="F125" s="118">
        <v>6</v>
      </c>
      <c r="G125" s="13"/>
      <c r="H125" s="13"/>
      <c r="I125" s="13">
        <v>40</v>
      </c>
      <c r="J125" s="118"/>
      <c r="K125" s="255"/>
      <c r="L125" s="255"/>
      <c r="M125" s="255"/>
      <c r="N125" s="255"/>
      <c r="O125" s="256"/>
      <c r="P125" s="257"/>
      <c r="Q125" s="200"/>
      <c r="R125" s="11"/>
      <c r="S125" s="13"/>
      <c r="T125" s="205"/>
      <c r="U125" s="11">
        <v>40</v>
      </c>
      <c r="V125" s="202"/>
      <c r="W125" s="41"/>
      <c r="X125" s="41"/>
      <c r="Y125" s="41"/>
    </row>
    <row r="126" spans="1:25" s="34" customFormat="1" ht="13.5" customHeight="1" thickBot="1">
      <c r="A126" s="372" t="s">
        <v>247</v>
      </c>
      <c r="B126" s="175" t="s">
        <v>235</v>
      </c>
      <c r="C126" s="204"/>
      <c r="D126" s="117" t="s">
        <v>18</v>
      </c>
      <c r="E126" s="204">
        <v>20</v>
      </c>
      <c r="F126" s="117">
        <v>4</v>
      </c>
      <c r="G126" s="204"/>
      <c r="H126" s="204"/>
      <c r="I126" s="204">
        <v>20</v>
      </c>
      <c r="J126" s="117"/>
      <c r="K126" s="250"/>
      <c r="L126" s="250"/>
      <c r="M126" s="250"/>
      <c r="N126" s="250"/>
      <c r="O126" s="251"/>
      <c r="P126" s="213"/>
      <c r="Q126" s="258"/>
      <c r="R126" s="259"/>
      <c r="S126" s="204"/>
      <c r="T126" s="38"/>
      <c r="U126" s="259">
        <v>20</v>
      </c>
      <c r="V126" s="254"/>
      <c r="W126" s="41"/>
      <c r="X126" s="41"/>
      <c r="Y126" s="41"/>
    </row>
    <row r="127" spans="1:25" s="34" customFormat="1" ht="13.5" customHeight="1" thickTop="1">
      <c r="A127" s="363" t="s">
        <v>150</v>
      </c>
      <c r="B127" s="310"/>
      <c r="C127" s="311" t="s">
        <v>131</v>
      </c>
      <c r="D127" s="312" t="s">
        <v>69</v>
      </c>
      <c r="E127" s="311">
        <f>SUM(E116:E126)</f>
        <v>240</v>
      </c>
      <c r="F127" s="312"/>
      <c r="G127" s="311">
        <f>SUM(G116:G126)</f>
        <v>130</v>
      </c>
      <c r="H127" s="311"/>
      <c r="I127" s="311">
        <f>SUM(I116:I126)</f>
        <v>110</v>
      </c>
      <c r="J127" s="312"/>
      <c r="K127" s="311"/>
      <c r="L127" s="311"/>
      <c r="M127" s="311"/>
      <c r="N127" s="311"/>
      <c r="O127" s="313"/>
      <c r="P127" s="312"/>
      <c r="Q127" s="441">
        <f>SUM(Q116:S126)</f>
        <v>115</v>
      </c>
      <c r="R127" s="442"/>
      <c r="S127" s="443"/>
      <c r="T127" s="444">
        <f>SUM(T116:V126)</f>
        <v>125</v>
      </c>
      <c r="U127" s="442"/>
      <c r="V127" s="445"/>
      <c r="W127" s="41"/>
      <c r="X127" s="41"/>
      <c r="Y127" s="41"/>
    </row>
    <row r="128" spans="1:25" ht="14.25" customHeight="1" thickBot="1">
      <c r="A128" s="325" t="s">
        <v>152</v>
      </c>
      <c r="B128" s="318"/>
      <c r="C128" s="282"/>
      <c r="D128" s="315"/>
      <c r="E128" s="282"/>
      <c r="F128" s="315">
        <f>SUM(F116:F126)</f>
        <v>40</v>
      </c>
      <c r="G128" s="282"/>
      <c r="H128" s="282"/>
      <c r="I128" s="282"/>
      <c r="J128" s="315"/>
      <c r="K128" s="282"/>
      <c r="L128" s="282"/>
      <c r="M128" s="282"/>
      <c r="N128" s="282"/>
      <c r="O128" s="316"/>
      <c r="P128" s="315"/>
      <c r="Q128" s="436">
        <f>SUM(F116:F117)+SUM(F119:F122)</f>
        <v>19</v>
      </c>
      <c r="R128" s="437"/>
      <c r="S128" s="438"/>
      <c r="T128" s="439">
        <f>SUM(F118)+SUM(F123:F126)</f>
        <v>21</v>
      </c>
      <c r="U128" s="437"/>
      <c r="V128" s="440"/>
    </row>
    <row r="129" spans="1:25" s="79" customFormat="1" ht="24" customHeight="1" thickTop="1">
      <c r="A129" s="195" t="s">
        <v>132</v>
      </c>
      <c r="B129" s="245" t="s">
        <v>236</v>
      </c>
      <c r="C129" s="244"/>
      <c r="D129" s="245"/>
      <c r="E129" s="244"/>
      <c r="F129" s="245"/>
      <c r="G129" s="244"/>
      <c r="H129" s="244"/>
      <c r="I129" s="244"/>
      <c r="J129" s="245"/>
      <c r="K129" s="244"/>
      <c r="L129" s="244"/>
      <c r="M129" s="244"/>
      <c r="N129" s="244"/>
      <c r="O129" s="246"/>
      <c r="P129" s="245"/>
      <c r="Q129" s="260"/>
      <c r="R129" s="248"/>
      <c r="S129" s="244"/>
      <c r="T129" s="246"/>
      <c r="U129" s="248"/>
      <c r="V129" s="249"/>
      <c r="W129" s="35"/>
      <c r="X129" s="35"/>
      <c r="Y129" s="35"/>
    </row>
    <row r="130" spans="1:25" s="79" customFormat="1" ht="14.25" customHeight="1">
      <c r="A130" s="196" t="s">
        <v>133</v>
      </c>
      <c r="B130" s="117" t="s">
        <v>237</v>
      </c>
      <c r="C130" s="204" t="s">
        <v>15</v>
      </c>
      <c r="D130" s="117"/>
      <c r="E130" s="204">
        <v>30</v>
      </c>
      <c r="F130" s="117">
        <v>5</v>
      </c>
      <c r="G130" s="204">
        <v>30</v>
      </c>
      <c r="H130" s="204"/>
      <c r="I130" s="204"/>
      <c r="J130" s="117"/>
      <c r="K130" s="250"/>
      <c r="L130" s="250"/>
      <c r="M130" s="250"/>
      <c r="N130" s="250"/>
      <c r="O130" s="251"/>
      <c r="P130" s="213"/>
      <c r="Q130" s="38">
        <v>30</v>
      </c>
      <c r="R130" s="252"/>
      <c r="S130" s="204"/>
      <c r="T130" s="253"/>
      <c r="U130" s="252"/>
      <c r="V130" s="254"/>
      <c r="W130" s="35"/>
      <c r="X130" s="35"/>
      <c r="Y130" s="35"/>
    </row>
    <row r="131" spans="1:25" s="79" customFormat="1" ht="14.25" customHeight="1">
      <c r="A131" s="197" t="s">
        <v>134</v>
      </c>
      <c r="B131" s="118" t="s">
        <v>238</v>
      </c>
      <c r="C131" s="13" t="s">
        <v>18</v>
      </c>
      <c r="D131" s="118"/>
      <c r="E131" s="13">
        <v>30</v>
      </c>
      <c r="F131" s="118">
        <v>5</v>
      </c>
      <c r="G131" s="13">
        <v>10</v>
      </c>
      <c r="H131" s="13"/>
      <c r="I131" s="13">
        <v>20</v>
      </c>
      <c r="J131" s="118"/>
      <c r="K131" s="255"/>
      <c r="L131" s="255"/>
      <c r="M131" s="255"/>
      <c r="N131" s="255"/>
      <c r="O131" s="256"/>
      <c r="P131" s="257"/>
      <c r="Q131" s="205">
        <v>10</v>
      </c>
      <c r="R131" s="11">
        <v>20</v>
      </c>
      <c r="S131" s="13"/>
      <c r="T131" s="201"/>
      <c r="U131" s="11"/>
      <c r="V131" s="202"/>
      <c r="W131" s="35"/>
      <c r="X131" s="35"/>
      <c r="Y131" s="35"/>
    </row>
    <row r="132" spans="1:25" s="79" customFormat="1" ht="14.25" customHeight="1">
      <c r="A132" s="196" t="s">
        <v>246</v>
      </c>
      <c r="B132" s="117" t="s">
        <v>239</v>
      </c>
      <c r="C132" s="204" t="s">
        <v>18</v>
      </c>
      <c r="D132" s="117"/>
      <c r="E132" s="204">
        <v>20</v>
      </c>
      <c r="F132" s="117">
        <v>4</v>
      </c>
      <c r="G132" s="204"/>
      <c r="H132" s="204">
        <v>10</v>
      </c>
      <c r="I132" s="204">
        <v>10</v>
      </c>
      <c r="J132" s="117"/>
      <c r="K132" s="250"/>
      <c r="L132" s="250"/>
      <c r="M132" s="250"/>
      <c r="N132" s="250"/>
      <c r="O132" s="251"/>
      <c r="P132" s="213"/>
      <c r="Q132" s="38">
        <v>10</v>
      </c>
      <c r="R132" s="252">
        <v>10</v>
      </c>
      <c r="S132" s="204"/>
      <c r="T132" s="253"/>
      <c r="U132" s="252"/>
      <c r="V132" s="254"/>
      <c r="W132" s="35"/>
      <c r="X132" s="35"/>
      <c r="Y132" s="35"/>
    </row>
    <row r="133" spans="1:25" s="79" customFormat="1" ht="14.25" customHeight="1">
      <c r="A133" s="198" t="s">
        <v>135</v>
      </c>
      <c r="B133" s="118" t="s">
        <v>240</v>
      </c>
      <c r="C133" s="13" t="s">
        <v>18</v>
      </c>
      <c r="D133" s="118"/>
      <c r="E133" s="13">
        <v>30</v>
      </c>
      <c r="F133" s="118">
        <v>5</v>
      </c>
      <c r="G133" s="13">
        <v>10</v>
      </c>
      <c r="H133" s="13"/>
      <c r="I133" s="13">
        <v>20</v>
      </c>
      <c r="J133" s="118"/>
      <c r="K133" s="255"/>
      <c r="L133" s="255"/>
      <c r="M133" s="255"/>
      <c r="N133" s="255"/>
      <c r="O133" s="256"/>
      <c r="P133" s="257"/>
      <c r="Q133" s="205">
        <v>10</v>
      </c>
      <c r="R133" s="11">
        <v>20</v>
      </c>
      <c r="S133" s="13"/>
      <c r="T133" s="201"/>
      <c r="U133" s="11"/>
      <c r="V133" s="202"/>
      <c r="W133" s="35"/>
      <c r="X133" s="35"/>
      <c r="Y133" s="35"/>
    </row>
    <row r="134" spans="1:25" s="79" customFormat="1" ht="22.5" customHeight="1">
      <c r="A134" s="199" t="s">
        <v>136</v>
      </c>
      <c r="B134" s="117" t="s">
        <v>241</v>
      </c>
      <c r="C134" s="204"/>
      <c r="D134" s="117" t="s">
        <v>18</v>
      </c>
      <c r="E134" s="204">
        <v>30</v>
      </c>
      <c r="F134" s="117">
        <v>5</v>
      </c>
      <c r="G134" s="204">
        <v>10</v>
      </c>
      <c r="H134" s="204"/>
      <c r="I134" s="204">
        <v>20</v>
      </c>
      <c r="J134" s="117"/>
      <c r="K134" s="250"/>
      <c r="L134" s="250"/>
      <c r="M134" s="250"/>
      <c r="N134" s="250"/>
      <c r="O134" s="251"/>
      <c r="P134" s="213"/>
      <c r="Q134" s="38"/>
      <c r="R134" s="252"/>
      <c r="S134" s="204"/>
      <c r="T134" s="253">
        <v>10</v>
      </c>
      <c r="U134" s="252">
        <v>20</v>
      </c>
      <c r="V134" s="254"/>
      <c r="W134" s="35"/>
      <c r="X134" s="35"/>
      <c r="Y134" s="35"/>
    </row>
    <row r="135" spans="1:25" s="79" customFormat="1" ht="25.5" customHeight="1">
      <c r="A135" s="198" t="s">
        <v>137</v>
      </c>
      <c r="B135" s="118" t="s">
        <v>242</v>
      </c>
      <c r="C135" s="13"/>
      <c r="D135" s="118" t="s">
        <v>18</v>
      </c>
      <c r="E135" s="13">
        <v>30</v>
      </c>
      <c r="F135" s="118">
        <v>5</v>
      </c>
      <c r="G135" s="13"/>
      <c r="H135" s="13">
        <v>10</v>
      </c>
      <c r="I135" s="13">
        <v>20</v>
      </c>
      <c r="J135" s="118"/>
      <c r="K135" s="255"/>
      <c r="L135" s="255"/>
      <c r="M135" s="255"/>
      <c r="N135" s="255"/>
      <c r="O135" s="256"/>
      <c r="P135" s="257"/>
      <c r="Q135" s="205"/>
      <c r="R135" s="11"/>
      <c r="S135" s="13"/>
      <c r="T135" s="201">
        <v>10</v>
      </c>
      <c r="U135" s="11">
        <v>20</v>
      </c>
      <c r="V135" s="202"/>
      <c r="W135" s="35"/>
      <c r="X135" s="35"/>
      <c r="Y135" s="35"/>
    </row>
    <row r="136" spans="1:25" s="79" customFormat="1" ht="12.75" customHeight="1">
      <c r="A136" s="199" t="s">
        <v>138</v>
      </c>
      <c r="B136" s="117" t="s">
        <v>243</v>
      </c>
      <c r="C136" s="204"/>
      <c r="D136" s="117" t="s">
        <v>18</v>
      </c>
      <c r="E136" s="204">
        <v>30</v>
      </c>
      <c r="F136" s="117">
        <v>4</v>
      </c>
      <c r="G136" s="204">
        <v>10</v>
      </c>
      <c r="H136" s="204"/>
      <c r="I136" s="204">
        <v>20</v>
      </c>
      <c r="J136" s="117"/>
      <c r="K136" s="250"/>
      <c r="L136" s="250"/>
      <c r="M136" s="250"/>
      <c r="N136" s="250"/>
      <c r="O136" s="251"/>
      <c r="P136" s="213"/>
      <c r="Q136" s="38"/>
      <c r="R136" s="252"/>
      <c r="S136" s="204"/>
      <c r="T136" s="253">
        <v>10</v>
      </c>
      <c r="U136" s="252">
        <v>20</v>
      </c>
      <c r="V136" s="254"/>
      <c r="W136" s="35"/>
      <c r="X136" s="35"/>
      <c r="Y136" s="35"/>
    </row>
    <row r="137" spans="1:25" s="79" customFormat="1" ht="14.25" customHeight="1">
      <c r="A137" s="197" t="s">
        <v>139</v>
      </c>
      <c r="B137" s="118" t="s">
        <v>244</v>
      </c>
      <c r="C137" s="13"/>
      <c r="D137" s="118" t="s">
        <v>18</v>
      </c>
      <c r="E137" s="13">
        <v>20</v>
      </c>
      <c r="F137" s="118">
        <v>3</v>
      </c>
      <c r="G137" s="13">
        <v>5</v>
      </c>
      <c r="H137" s="13"/>
      <c r="I137" s="13">
        <v>15</v>
      </c>
      <c r="J137" s="118"/>
      <c r="K137" s="255"/>
      <c r="L137" s="255"/>
      <c r="M137" s="255"/>
      <c r="N137" s="255"/>
      <c r="O137" s="256"/>
      <c r="P137" s="257"/>
      <c r="Q137" s="205"/>
      <c r="R137" s="11"/>
      <c r="S137" s="13"/>
      <c r="T137" s="201">
        <v>5</v>
      </c>
      <c r="U137" s="11">
        <v>15</v>
      </c>
      <c r="V137" s="202"/>
      <c r="W137" s="35"/>
      <c r="X137" s="35"/>
      <c r="Y137" s="35"/>
    </row>
    <row r="138" spans="1:25" s="79" customFormat="1" ht="25.5" customHeight="1" thickBot="1">
      <c r="A138" s="374" t="s">
        <v>140</v>
      </c>
      <c r="B138" s="117" t="s">
        <v>245</v>
      </c>
      <c r="C138" s="204"/>
      <c r="D138" s="117" t="s">
        <v>15</v>
      </c>
      <c r="E138" s="204">
        <v>20</v>
      </c>
      <c r="F138" s="117">
        <v>4</v>
      </c>
      <c r="G138" s="204"/>
      <c r="H138" s="204">
        <v>20</v>
      </c>
      <c r="I138" s="204"/>
      <c r="J138" s="117"/>
      <c r="K138" s="250"/>
      <c r="L138" s="250"/>
      <c r="M138" s="250"/>
      <c r="N138" s="250"/>
      <c r="O138" s="251"/>
      <c r="P138" s="213"/>
      <c r="Q138" s="38"/>
      <c r="R138" s="259"/>
      <c r="S138" s="204"/>
      <c r="T138" s="253">
        <v>20</v>
      </c>
      <c r="U138" s="259"/>
      <c r="V138" s="254"/>
      <c r="W138" s="35"/>
      <c r="X138" s="35"/>
      <c r="Y138" s="35"/>
    </row>
    <row r="139" spans="1:25" s="79" customFormat="1" ht="14.25" customHeight="1" thickTop="1">
      <c r="A139" s="326" t="s">
        <v>150</v>
      </c>
      <c r="B139" s="317"/>
      <c r="C139" s="311" t="s">
        <v>88</v>
      </c>
      <c r="D139" s="312" t="s">
        <v>69</v>
      </c>
      <c r="E139" s="311">
        <f>SUM(E130:E138)</f>
        <v>240</v>
      </c>
      <c r="F139" s="312"/>
      <c r="G139" s="311">
        <f>SUM(G130:G138)</f>
        <v>75</v>
      </c>
      <c r="H139" s="311">
        <f>SUM(H130:H138)</f>
        <v>40</v>
      </c>
      <c r="I139" s="311">
        <f>SUM(I130:I138)</f>
        <v>125</v>
      </c>
      <c r="J139" s="312"/>
      <c r="K139" s="311"/>
      <c r="L139" s="311"/>
      <c r="M139" s="311"/>
      <c r="N139" s="311"/>
      <c r="O139" s="313"/>
      <c r="P139" s="312"/>
      <c r="Q139" s="441">
        <f>SUM(Q130:S138)</f>
        <v>110</v>
      </c>
      <c r="R139" s="442"/>
      <c r="S139" s="443"/>
      <c r="T139" s="444">
        <f>SUM(T130:V138)</f>
        <v>130</v>
      </c>
      <c r="U139" s="442"/>
      <c r="V139" s="445"/>
      <c r="W139" s="35"/>
      <c r="X139" s="35"/>
      <c r="Y139" s="35"/>
    </row>
    <row r="140" spans="1:25" s="79" customFormat="1" ht="14.25" customHeight="1" thickBot="1">
      <c r="A140" s="325" t="s">
        <v>152</v>
      </c>
      <c r="B140" s="318"/>
      <c r="C140" s="282"/>
      <c r="D140" s="315"/>
      <c r="E140" s="282"/>
      <c r="F140" s="315">
        <f>SUM(F130:F138)</f>
        <v>40</v>
      </c>
      <c r="G140" s="282"/>
      <c r="H140" s="282"/>
      <c r="I140" s="282"/>
      <c r="J140" s="315"/>
      <c r="K140" s="282"/>
      <c r="L140" s="282"/>
      <c r="M140" s="282"/>
      <c r="N140" s="282"/>
      <c r="O140" s="316"/>
      <c r="P140" s="315"/>
      <c r="Q140" s="436">
        <f>SUM(F130:F133)</f>
        <v>19</v>
      </c>
      <c r="R140" s="437"/>
      <c r="S140" s="438"/>
      <c r="T140" s="439">
        <f>SUM(F134:F138)</f>
        <v>21</v>
      </c>
      <c r="U140" s="437"/>
      <c r="V140" s="440"/>
      <c r="W140" s="35"/>
      <c r="X140" s="35"/>
      <c r="Y140" s="35"/>
    </row>
    <row r="141" spans="1:25" s="79" customFormat="1" ht="14.25" customHeight="1" thickTop="1">
      <c r="A141" s="430"/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32"/>
      <c r="W141" s="35"/>
      <c r="X141" s="35"/>
      <c r="Y141" s="35"/>
    </row>
    <row r="142" spans="1:25" s="78" customFormat="1" ht="13.5" customHeight="1">
      <c r="A142" s="327" t="s">
        <v>153</v>
      </c>
      <c r="B142" s="328"/>
      <c r="C142" s="329"/>
      <c r="D142" s="330"/>
      <c r="E142" s="331">
        <f>SUM(E16)+E25+E32+E172</f>
        <v>460</v>
      </c>
      <c r="F142" s="332"/>
      <c r="G142" s="331">
        <f>SUM(G35)</f>
        <v>310</v>
      </c>
      <c r="H142" s="331"/>
      <c r="I142" s="331">
        <f>SUM(I16)+I25</f>
        <v>30</v>
      </c>
      <c r="J142" s="332">
        <f>SUM(J32)</f>
        <v>120</v>
      </c>
      <c r="K142" s="402">
        <f>SUM(K35)</f>
        <v>200</v>
      </c>
      <c r="L142" s="403"/>
      <c r="M142" s="405"/>
      <c r="N142" s="406">
        <f>SUM(N35)</f>
        <v>200</v>
      </c>
      <c r="O142" s="403"/>
      <c r="P142" s="404"/>
      <c r="Q142" s="402">
        <f>SUM(Q32:S32)</f>
        <v>30</v>
      </c>
      <c r="R142" s="403"/>
      <c r="S142" s="405"/>
      <c r="T142" s="433">
        <f>SUM(T32:V32)</f>
        <v>30</v>
      </c>
      <c r="U142" s="434"/>
      <c r="V142" s="435"/>
      <c r="W142" s="35"/>
      <c r="X142" s="35"/>
      <c r="Y142" s="35"/>
    </row>
    <row r="143" spans="1:25" s="78" customFormat="1" ht="22.5">
      <c r="A143" s="333" t="s">
        <v>154</v>
      </c>
      <c r="B143" s="334"/>
      <c r="C143" s="335"/>
      <c r="D143" s="336"/>
      <c r="E143" s="337"/>
      <c r="F143" s="338">
        <f>SUM(F16+F25+F32)</f>
        <v>70</v>
      </c>
      <c r="G143" s="337"/>
      <c r="H143" s="337"/>
      <c r="I143" s="337"/>
      <c r="J143" s="338"/>
      <c r="K143" s="402">
        <f>SUM(K36)</f>
        <v>30</v>
      </c>
      <c r="L143" s="403"/>
      <c r="M143" s="405"/>
      <c r="N143" s="406">
        <f>SUM(N36)</f>
        <v>30</v>
      </c>
      <c r="O143" s="403"/>
      <c r="P143" s="404"/>
      <c r="Q143" s="402">
        <f>SUM(F30)</f>
        <v>5</v>
      </c>
      <c r="R143" s="403"/>
      <c r="S143" s="405"/>
      <c r="T143" s="406">
        <f>SUM(F31)</f>
        <v>5</v>
      </c>
      <c r="U143" s="403"/>
      <c r="V143" s="404"/>
      <c r="W143" s="35"/>
      <c r="X143" s="35"/>
      <c r="Y143" s="35"/>
    </row>
    <row r="144" spans="1:25" s="79" customFormat="1">
      <c r="A144" s="333" t="s">
        <v>159</v>
      </c>
      <c r="B144" s="334"/>
      <c r="C144" s="335"/>
      <c r="D144" s="336"/>
      <c r="E144" s="337">
        <f>SUM(E33)</f>
        <v>100</v>
      </c>
      <c r="F144" s="338"/>
      <c r="G144" s="337"/>
      <c r="H144" s="337"/>
      <c r="I144" s="337"/>
      <c r="J144" s="338"/>
      <c r="K144" s="343"/>
      <c r="L144" s="344"/>
      <c r="M144" s="344"/>
      <c r="N144" s="344"/>
      <c r="O144" s="344"/>
      <c r="P144" s="345"/>
      <c r="Q144" s="402">
        <v>60</v>
      </c>
      <c r="R144" s="403"/>
      <c r="S144" s="405"/>
      <c r="T144" s="406">
        <v>40</v>
      </c>
      <c r="U144" s="403"/>
      <c r="V144" s="404"/>
      <c r="W144" s="35"/>
      <c r="X144" s="35"/>
      <c r="Y144" s="35"/>
    </row>
    <row r="145" spans="1:25" s="79" customFormat="1" ht="12.75" customHeight="1">
      <c r="A145" s="333" t="s">
        <v>155</v>
      </c>
      <c r="B145" s="334"/>
      <c r="C145" s="335"/>
      <c r="D145" s="336"/>
      <c r="E145" s="337"/>
      <c r="F145" s="338">
        <f>SUM(F33)</f>
        <v>10</v>
      </c>
      <c r="G145" s="337"/>
      <c r="H145" s="337"/>
      <c r="I145" s="337"/>
      <c r="J145" s="338"/>
      <c r="K145" s="343"/>
      <c r="L145" s="344"/>
      <c r="M145" s="344"/>
      <c r="N145" s="344"/>
      <c r="O145" s="344"/>
      <c r="P145" s="345"/>
      <c r="Q145" s="402">
        <v>6</v>
      </c>
      <c r="R145" s="403"/>
      <c r="S145" s="405"/>
      <c r="T145" s="406">
        <v>4</v>
      </c>
      <c r="U145" s="403"/>
      <c r="V145" s="404"/>
      <c r="W145" s="35"/>
      <c r="X145" s="35"/>
      <c r="Y145" s="35"/>
    </row>
    <row r="146" spans="1:25" s="78" customFormat="1" ht="13.5" customHeight="1">
      <c r="A146" s="333" t="s">
        <v>156</v>
      </c>
      <c r="B146" s="334"/>
      <c r="C146" s="335"/>
      <c r="D146" s="336"/>
      <c r="E146" s="337">
        <f>SUM(E139)</f>
        <v>240</v>
      </c>
      <c r="F146" s="338"/>
      <c r="G146" s="337"/>
      <c r="H146" s="337"/>
      <c r="I146" s="337"/>
      <c r="J146" s="338"/>
      <c r="K146" s="402"/>
      <c r="L146" s="403"/>
      <c r="M146" s="403"/>
      <c r="N146" s="403"/>
      <c r="O146" s="403"/>
      <c r="P146" s="404"/>
      <c r="Q146" s="402">
        <f>SUM(Q139:V139)</f>
        <v>240</v>
      </c>
      <c r="R146" s="403"/>
      <c r="S146" s="403"/>
      <c r="T146" s="403"/>
      <c r="U146" s="403"/>
      <c r="V146" s="404"/>
      <c r="W146" s="35"/>
      <c r="X146" s="35"/>
      <c r="Y146" s="35"/>
    </row>
    <row r="147" spans="1:25" s="78" customFormat="1" ht="11.25" customHeight="1">
      <c r="A147" s="333" t="s">
        <v>157</v>
      </c>
      <c r="B147" s="334"/>
      <c r="C147" s="335"/>
      <c r="D147" s="336"/>
      <c r="E147" s="337"/>
      <c r="F147" s="338">
        <f>SUM(F140)</f>
        <v>40</v>
      </c>
      <c r="G147" s="337"/>
      <c r="H147" s="337"/>
      <c r="I147" s="337"/>
      <c r="J147" s="338"/>
      <c r="K147" s="402"/>
      <c r="L147" s="403"/>
      <c r="M147" s="403"/>
      <c r="N147" s="403"/>
      <c r="O147" s="403"/>
      <c r="P147" s="404"/>
      <c r="Q147" s="402">
        <f>SUM(Q140)</f>
        <v>19</v>
      </c>
      <c r="R147" s="403"/>
      <c r="S147" s="405"/>
      <c r="T147" s="406">
        <f>SUM(T140)</f>
        <v>21</v>
      </c>
      <c r="U147" s="403"/>
      <c r="V147" s="404"/>
      <c r="W147" s="35"/>
      <c r="X147" s="35"/>
      <c r="Y147" s="35"/>
    </row>
    <row r="148" spans="1:25" s="79" customFormat="1" ht="11.25" customHeight="1">
      <c r="A148" s="333" t="s">
        <v>164</v>
      </c>
      <c r="B148" s="334"/>
      <c r="C148" s="335">
        <v>3</v>
      </c>
      <c r="D148" s="336">
        <v>3</v>
      </c>
      <c r="E148" s="337"/>
      <c r="F148" s="338"/>
      <c r="G148" s="337"/>
      <c r="H148" s="337"/>
      <c r="I148" s="337"/>
      <c r="J148" s="338"/>
      <c r="K148" s="346"/>
      <c r="L148" s="347">
        <v>2</v>
      </c>
      <c r="M148" s="349"/>
      <c r="N148" s="347"/>
      <c r="O148" s="347">
        <v>2</v>
      </c>
      <c r="P148" s="348"/>
      <c r="Q148" s="346"/>
      <c r="R148" s="347">
        <v>1</v>
      </c>
      <c r="S148" s="349"/>
      <c r="T148" s="347"/>
      <c r="U148" s="347">
        <v>1</v>
      </c>
      <c r="V148" s="348"/>
      <c r="W148" s="35"/>
      <c r="X148" s="35"/>
      <c r="Y148" s="35"/>
    </row>
    <row r="149" spans="1:25">
      <c r="A149" s="333" t="s">
        <v>33</v>
      </c>
      <c r="B149" s="334"/>
      <c r="C149" s="335"/>
      <c r="D149" s="336"/>
      <c r="E149" s="337">
        <f>+SUM(E142:E146)</f>
        <v>800</v>
      </c>
      <c r="F149" s="338"/>
      <c r="G149" s="337"/>
      <c r="H149" s="337"/>
      <c r="I149" s="337"/>
      <c r="J149" s="338"/>
      <c r="K149" s="402">
        <f>SUM(K142:P142)</f>
        <v>400</v>
      </c>
      <c r="L149" s="403"/>
      <c r="M149" s="403"/>
      <c r="N149" s="403"/>
      <c r="O149" s="403"/>
      <c r="P149" s="404"/>
      <c r="Q149" s="402">
        <f>SUM(Q142:V142)+SUM(Q144:V144)+Q146</f>
        <v>400</v>
      </c>
      <c r="R149" s="403"/>
      <c r="S149" s="403"/>
      <c r="T149" s="403"/>
      <c r="U149" s="403"/>
      <c r="V149" s="404"/>
    </row>
    <row r="150" spans="1:25">
      <c r="A150" s="339" t="s">
        <v>144</v>
      </c>
      <c r="B150" s="328"/>
      <c r="C150" s="329"/>
      <c r="D150" s="330"/>
      <c r="E150" s="331"/>
      <c r="F150" s="332">
        <f>SUM(F143+F145+F147)</f>
        <v>120</v>
      </c>
      <c r="G150" s="331"/>
      <c r="H150" s="340"/>
      <c r="I150" s="340"/>
      <c r="J150" s="341"/>
      <c r="K150" s="402">
        <f>SUM(K143)</f>
        <v>30</v>
      </c>
      <c r="L150" s="403"/>
      <c r="M150" s="405"/>
      <c r="N150" s="406">
        <f>SUM(N143)</f>
        <v>30</v>
      </c>
      <c r="O150" s="403"/>
      <c r="P150" s="404"/>
      <c r="Q150" s="402">
        <f>SUM(Q143+Q145+Q147)</f>
        <v>30</v>
      </c>
      <c r="R150" s="403"/>
      <c r="S150" s="405"/>
      <c r="T150" s="406">
        <f>SUM(T143+T145+T147)</f>
        <v>30</v>
      </c>
      <c r="U150" s="403"/>
      <c r="V150" s="404"/>
    </row>
    <row r="151" spans="1:25">
      <c r="A151" s="18"/>
      <c r="B151" s="19"/>
      <c r="C151" s="20"/>
      <c r="D151" s="20"/>
      <c r="E151" s="20"/>
      <c r="F151" s="20"/>
      <c r="G151" s="20"/>
      <c r="H151" s="20"/>
      <c r="I151" s="20"/>
      <c r="J151" s="2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5" s="79" customFormat="1" ht="25.5" customHeight="1">
      <c r="A152" s="408" t="s">
        <v>145</v>
      </c>
      <c r="B152" s="408"/>
      <c r="C152" s="408"/>
      <c r="D152" s="408"/>
      <c r="E152" s="408"/>
      <c r="F152" s="408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35"/>
      <c r="X152" s="35"/>
      <c r="Y152" s="35"/>
    </row>
    <row r="153" spans="1:25" ht="18" customHeight="1">
      <c r="A153" s="407" t="s">
        <v>161</v>
      </c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</row>
    <row r="154" spans="1:25">
      <c r="A154" s="409" t="s">
        <v>160</v>
      </c>
      <c r="B154" s="410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</row>
    <row r="155" spans="1:25">
      <c r="A155" s="350" t="s">
        <v>162</v>
      </c>
    </row>
    <row r="156" spans="1:25" s="79" customFormat="1">
      <c r="A156" s="401" t="s">
        <v>147</v>
      </c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35"/>
      <c r="X156" s="35"/>
      <c r="Y156" s="35"/>
    </row>
    <row r="157" spans="1:25" ht="24" customHeight="1">
      <c r="A157" s="411" t="s">
        <v>148</v>
      </c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411"/>
    </row>
    <row r="158" spans="1:25">
      <c r="A158" s="401" t="s">
        <v>149</v>
      </c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</row>
    <row r="159" spans="1:25" ht="14.25">
      <c r="A159" s="273"/>
    </row>
    <row r="160" spans="1:25">
      <c r="R160" s="35"/>
      <c r="S160" s="35"/>
    </row>
    <row r="161" spans="17:20">
      <c r="Q161" s="35"/>
      <c r="R161" s="35"/>
      <c r="S161" s="35"/>
      <c r="T161" s="35"/>
    </row>
  </sheetData>
  <mergeCells count="180">
    <mergeCell ref="R85:R86"/>
    <mergeCell ref="S85:S86"/>
    <mergeCell ref="T85:T86"/>
    <mergeCell ref="K85:K86"/>
    <mergeCell ref="P88:P89"/>
    <mergeCell ref="U85:U86"/>
    <mergeCell ref="R88:R89"/>
    <mergeCell ref="V88:V89"/>
    <mergeCell ref="Q90:S90"/>
    <mergeCell ref="T90:V90"/>
    <mergeCell ref="O88:O89"/>
    <mergeCell ref="N88:N89"/>
    <mergeCell ref="M88:M89"/>
    <mergeCell ref="L88:L89"/>
    <mergeCell ref="K88:K89"/>
    <mergeCell ref="V85:V86"/>
    <mergeCell ref="P85:P86"/>
    <mergeCell ref="Q85:Q86"/>
    <mergeCell ref="O85:O86"/>
    <mergeCell ref="U80:U81"/>
    <mergeCell ref="V80:V81"/>
    <mergeCell ref="K35:M35"/>
    <mergeCell ref="N35:P35"/>
    <mergeCell ref="Q35:S35"/>
    <mergeCell ref="T35:V35"/>
    <mergeCell ref="K36:M36"/>
    <mergeCell ref="N36:P36"/>
    <mergeCell ref="Q36:S36"/>
    <mergeCell ref="T36:V36"/>
    <mergeCell ref="O80:O81"/>
    <mergeCell ref="K39:P39"/>
    <mergeCell ref="K40:M40"/>
    <mergeCell ref="N40:P40"/>
    <mergeCell ref="Q40:S40"/>
    <mergeCell ref="T40:V40"/>
    <mergeCell ref="N80:N81"/>
    <mergeCell ref="Q33:R33"/>
    <mergeCell ref="T33:U33"/>
    <mergeCell ref="T64:V64"/>
    <mergeCell ref="A38:V38"/>
    <mergeCell ref="P80:P81"/>
    <mergeCell ref="Q80:Q81"/>
    <mergeCell ref="R80:R81"/>
    <mergeCell ref="S80:S81"/>
    <mergeCell ref="T80:T81"/>
    <mergeCell ref="T65:V65"/>
    <mergeCell ref="Q65:S65"/>
    <mergeCell ref="Q75:S75"/>
    <mergeCell ref="T75:V75"/>
    <mergeCell ref="Q76:S76"/>
    <mergeCell ref="T76:V76"/>
    <mergeCell ref="B39:B41"/>
    <mergeCell ref="C39:D39"/>
    <mergeCell ref="E39:E41"/>
    <mergeCell ref="Q52:S52"/>
    <mergeCell ref="T52:V52"/>
    <mergeCell ref="Q53:S53"/>
    <mergeCell ref="T53:V53"/>
    <mergeCell ref="Q64:S64"/>
    <mergeCell ref="Q39:V39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A28:A31"/>
    <mergeCell ref="B28:B31"/>
    <mergeCell ref="A39:A41"/>
    <mergeCell ref="C40:C41"/>
    <mergeCell ref="D40:D41"/>
    <mergeCell ref="G40:G41"/>
    <mergeCell ref="H40:H41"/>
    <mergeCell ref="K150:M150"/>
    <mergeCell ref="G80:G81"/>
    <mergeCell ref="H80:H81"/>
    <mergeCell ref="I80:I81"/>
    <mergeCell ref="A88:A89"/>
    <mergeCell ref="K80:K81"/>
    <mergeCell ref="J80:J81"/>
    <mergeCell ref="F39:F41"/>
    <mergeCell ref="G39:J39"/>
    <mergeCell ref="I40:I41"/>
    <mergeCell ref="J40:J41"/>
    <mergeCell ref="E85:E86"/>
    <mergeCell ref="F85:F86"/>
    <mergeCell ref="A80:A81"/>
    <mergeCell ref="B80:B81"/>
    <mergeCell ref="C80:C81"/>
    <mergeCell ref="D80:D81"/>
    <mergeCell ref="Q91:S91"/>
    <mergeCell ref="T91:V91"/>
    <mergeCell ref="Q88:Q89"/>
    <mergeCell ref="S88:S89"/>
    <mergeCell ref="T88:T89"/>
    <mergeCell ref="U88:U89"/>
    <mergeCell ref="Q128:S128"/>
    <mergeCell ref="T128:V128"/>
    <mergeCell ref="Q140:S140"/>
    <mergeCell ref="T140:V140"/>
    <mergeCell ref="Q139:S139"/>
    <mergeCell ref="T139:V139"/>
    <mergeCell ref="Q101:S101"/>
    <mergeCell ref="T101:V101"/>
    <mergeCell ref="Q102:S102"/>
    <mergeCell ref="T102:V102"/>
    <mergeCell ref="Q113:S113"/>
    <mergeCell ref="T113:V113"/>
    <mergeCell ref="Q114:S114"/>
    <mergeCell ref="T114:V114"/>
    <mergeCell ref="Q127:S127"/>
    <mergeCell ref="T127:V127"/>
    <mergeCell ref="N143:P143"/>
    <mergeCell ref="G88:G89"/>
    <mergeCell ref="L85:L86"/>
    <mergeCell ref="F80:F81"/>
    <mergeCell ref="M85:M86"/>
    <mergeCell ref="N85:N86"/>
    <mergeCell ref="J88:J89"/>
    <mergeCell ref="I88:I89"/>
    <mergeCell ref="H88:H89"/>
    <mergeCell ref="F88:F89"/>
    <mergeCell ref="L80:L81"/>
    <mergeCell ref="M80:M81"/>
    <mergeCell ref="K142:M142"/>
    <mergeCell ref="N142:P142"/>
    <mergeCell ref="G85:G86"/>
    <mergeCell ref="H85:H86"/>
    <mergeCell ref="I85:I86"/>
    <mergeCell ref="J85:J86"/>
    <mergeCell ref="A141:V141"/>
    <mergeCell ref="Q143:S143"/>
    <mergeCell ref="T143:V143"/>
    <mergeCell ref="K143:M143"/>
    <mergeCell ref="Q142:S142"/>
    <mergeCell ref="T142:V142"/>
    <mergeCell ref="E80:E81"/>
    <mergeCell ref="A85:A86"/>
    <mergeCell ref="E88:E89"/>
    <mergeCell ref="D88:D89"/>
    <mergeCell ref="C88:C89"/>
    <mergeCell ref="B88:B89"/>
    <mergeCell ref="B85:B86"/>
    <mergeCell ref="C85:C86"/>
    <mergeCell ref="D85:D86"/>
    <mergeCell ref="A158:V158"/>
    <mergeCell ref="K147:P147"/>
    <mergeCell ref="Q144:S144"/>
    <mergeCell ref="T144:V144"/>
    <mergeCell ref="Q150:S150"/>
    <mergeCell ref="Q146:V146"/>
    <mergeCell ref="K146:P146"/>
    <mergeCell ref="K149:P149"/>
    <mergeCell ref="Q149:V149"/>
    <mergeCell ref="A153:W153"/>
    <mergeCell ref="A152:V152"/>
    <mergeCell ref="A154:V154"/>
    <mergeCell ref="A157:V157"/>
    <mergeCell ref="A156:V156"/>
    <mergeCell ref="Q147:S147"/>
    <mergeCell ref="T147:V147"/>
    <mergeCell ref="T150:V150"/>
    <mergeCell ref="Q145:S145"/>
    <mergeCell ref="T145:V145"/>
    <mergeCell ref="N150:P150"/>
  </mergeCells>
  <phoneticPr fontId="1" type="noConversion"/>
  <pageMargins left="0.39370078740157483" right="0.19685039370078741" top="0.63" bottom="0.68" header="0.31496062992125984" footer="0.31496062992125984"/>
  <pageSetup paperSize="9" orientation="landscape" verticalDpi="300" r:id="rId1"/>
  <rowBreaks count="4" manualBreakCount="4">
    <brk id="37" max="22" man="1"/>
    <brk id="73" max="22" man="1"/>
    <brk id="110" max="22" man="1"/>
    <brk id="14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2014-07-17T16:17:39Z</cp:lastPrinted>
  <dcterms:created xsi:type="dcterms:W3CDTF">1997-02-26T13:46:56Z</dcterms:created>
  <dcterms:modified xsi:type="dcterms:W3CDTF">2015-06-06T09:12:11Z</dcterms:modified>
</cp:coreProperties>
</file>