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630" yWindow="90" windowWidth="15195" windowHeight="11760"/>
  </bookViews>
  <sheets>
    <sheet name="PWE DZ" sheetId="4" r:id="rId1"/>
  </sheets>
  <definedNames>
    <definedName name="_xlnm.Print_Area" localSheetId="0">'PWE DZ'!$A$1:$Z$156</definedName>
  </definedNames>
  <calcPr calcId="125725"/>
</workbook>
</file>

<file path=xl/calcChain.xml><?xml version="1.0" encoding="utf-8"?>
<calcChain xmlns="http://schemas.openxmlformats.org/spreadsheetml/2006/main">
  <c r="S148" i="4"/>
  <c r="W148" l="1"/>
  <c r="U148"/>
  <c r="U149"/>
  <c r="S149"/>
  <c r="S145"/>
  <c r="Q145"/>
  <c r="Q153" s="1"/>
  <c r="O145"/>
  <c r="O153" s="1"/>
  <c r="O21"/>
  <c r="F81"/>
  <c r="S81"/>
  <c r="W149"/>
  <c r="Y147"/>
  <c r="Y146"/>
  <c r="Y145"/>
  <c r="Y153" s="1"/>
  <c r="W145"/>
  <c r="U145"/>
  <c r="E150"/>
  <c r="F151"/>
  <c r="Y139"/>
  <c r="X139"/>
  <c r="R139"/>
  <c r="Q139"/>
  <c r="P139"/>
  <c r="I139"/>
  <c r="H139"/>
  <c r="G139"/>
  <c r="F139"/>
  <c r="E139"/>
  <c r="Z126"/>
  <c r="X126"/>
  <c r="V126"/>
  <c r="T126"/>
  <c r="N126"/>
  <c r="N144" s="1"/>
  <c r="I126"/>
  <c r="F126"/>
  <c r="E126"/>
  <c r="X119"/>
  <c r="V119"/>
  <c r="U119"/>
  <c r="T119"/>
  <c r="I119"/>
  <c r="G119"/>
  <c r="F119"/>
  <c r="E119"/>
  <c r="U109"/>
  <c r="S109"/>
  <c r="H109"/>
  <c r="G109"/>
  <c r="F109"/>
  <c r="E109"/>
  <c r="T103"/>
  <c r="X103"/>
  <c r="W103"/>
  <c r="V103"/>
  <c r="U103"/>
  <c r="S103"/>
  <c r="I103"/>
  <c r="H103"/>
  <c r="G103"/>
  <c r="F103"/>
  <c r="E103"/>
  <c r="V65"/>
  <c r="X81"/>
  <c r="W81"/>
  <c r="V81"/>
  <c r="U81"/>
  <c r="T81"/>
  <c r="I81"/>
  <c r="G81"/>
  <c r="E81"/>
  <c r="X65"/>
  <c r="W65"/>
  <c r="U65"/>
  <c r="T65"/>
  <c r="S65"/>
  <c r="I65"/>
  <c r="G65"/>
  <c r="F65"/>
  <c r="F148" s="1"/>
  <c r="E65"/>
  <c r="F44"/>
  <c r="W36"/>
  <c r="T36"/>
  <c r="S36"/>
  <c r="I36"/>
  <c r="W146" l="1"/>
  <c r="U146"/>
  <c r="S146"/>
  <c r="E146"/>
  <c r="S144"/>
  <c r="E147"/>
  <c r="W147"/>
  <c r="F149"/>
  <c r="W153"/>
  <c r="S147"/>
  <c r="U147"/>
  <c r="S153"/>
  <c r="U153"/>
  <c r="G21"/>
  <c r="Q21"/>
  <c r="F21" l="1"/>
  <c r="F36"/>
  <c r="Z44"/>
  <c r="Y144" s="1"/>
  <c r="Y152" s="1"/>
  <c r="X44"/>
  <c r="W144" s="1"/>
  <c r="W152" s="1"/>
  <c r="U44"/>
  <c r="V44"/>
  <c r="Q36"/>
  <c r="Q144" s="1"/>
  <c r="Q152" s="1"/>
  <c r="O36"/>
  <c r="O144" s="1"/>
  <c r="O152" s="1"/>
  <c r="M44"/>
  <c r="M144" s="1"/>
  <c r="I44"/>
  <c r="I144" s="1"/>
  <c r="H21"/>
  <c r="H36"/>
  <c r="H65"/>
  <c r="G36"/>
  <c r="G44"/>
  <c r="E21"/>
  <c r="E36"/>
  <c r="E44"/>
  <c r="F145" l="1"/>
  <c r="H144"/>
  <c r="G144"/>
  <c r="U144"/>
  <c r="S152" s="1"/>
  <c r="F153"/>
  <c r="E144"/>
  <c r="E152" s="1"/>
</calcChain>
</file>

<file path=xl/sharedStrings.xml><?xml version="1.0" encoding="utf-8"?>
<sst xmlns="http://schemas.openxmlformats.org/spreadsheetml/2006/main" count="368" uniqueCount="184">
  <si>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</si>
  <si>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</si>
  <si>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</si>
  <si>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</si>
  <si>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</si>
  <si>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</si>
  <si>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</si>
  <si>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</si>
  <si>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</si>
  <si>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</si>
  <si>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</si>
  <si>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</si>
  <si>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</si>
  <si>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</si>
  <si>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</si>
  <si>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</si>
  <si>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</si>
  <si>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</si>
  <si>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</si>
  <si>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</si>
  <si>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Filozoficzne i socjologiczne podstawy edukacji i wiedzy</t>
  </si>
  <si>
    <t>E</t>
  </si>
  <si>
    <t>Z</t>
  </si>
  <si>
    <t>Biomedyczne podstawy rozwoju</t>
  </si>
  <si>
    <t>Pedagogika i jej współczesne kierunki</t>
  </si>
  <si>
    <t>Teoretyczne podstawy wychowania i opieki</t>
  </si>
  <si>
    <t>Teoretyczne podstawy kształcenia</t>
  </si>
  <si>
    <t>Ewaluacja i projektowanie własnego rozwoju zawodowego</t>
  </si>
  <si>
    <t>Emisja głosu</t>
  </si>
  <si>
    <t>Strategie metodologii ilościowej</t>
  </si>
  <si>
    <t>Strategie metodologii jakościowej</t>
  </si>
  <si>
    <t>Seminarium dyplomowe</t>
  </si>
  <si>
    <t>Nr modułu standard.</t>
  </si>
  <si>
    <t>Od muzyki prymitywnej do pop-kultury</t>
  </si>
  <si>
    <t>Elementy wiedzy o sztukach plastycznych</t>
  </si>
  <si>
    <t>Pedagogika przedszkolna z metodyką</t>
  </si>
  <si>
    <t>Pedagogika wczesnoszkolna z metodyką</t>
  </si>
  <si>
    <t>Wczesna edukacja polonistyczna</t>
  </si>
  <si>
    <t>Wczesna edukacja matematyczna</t>
  </si>
  <si>
    <t>Wczesna edukacja zdrowotna i fizyczna</t>
  </si>
  <si>
    <t>Ocenianie szkolne</t>
  </si>
  <si>
    <t>Teoretyczne podstawy terapii pedagogicznej</t>
  </si>
  <si>
    <t>Pedagogika niepełnosprawnych intelektualnie</t>
  </si>
  <si>
    <t>Elementy psychopatologii</t>
  </si>
  <si>
    <t>Metody terapii pedagogicznej</t>
  </si>
  <si>
    <t>Terapia zaburzeń emocjonalnych i socjoterapia</t>
  </si>
  <si>
    <t>CZĘŚĆ I - MODUŁY OBOWIĄZKOWE I OGRANICZONEGO WYBORU dla wszystkich studentów</t>
  </si>
  <si>
    <t>W - wykłady, K - konwersatorium, Ćw A - ćwiczenia audytoryjne, Ćw W - ćw. warsztatowe, Ćw L - ćw. laboratoryjne, L - lektorat, S - seminarium, P - praktyka</t>
  </si>
  <si>
    <t>Moduły obowiązkowe i ograniczonego wyboru</t>
  </si>
  <si>
    <t>Zo</t>
  </si>
  <si>
    <t>6Zo</t>
  </si>
  <si>
    <t>5Zo</t>
  </si>
  <si>
    <t>rok I                              2014/15</t>
  </si>
  <si>
    <t>rok II                      2015/16</t>
  </si>
  <si>
    <t>rok III                         2016/17</t>
  </si>
  <si>
    <t>Moduły dodatkowej specjalności do wyboru od II roku: Rehabilitacja i edukacja osób z niepełnosprawnością intelektualną z pedagogiką wczesnoszkolną, Rehabilitacja i edukacja osób z niepełnosprawnością intelektualną z terapią pedagogiczną</t>
  </si>
  <si>
    <t>A: Moduł przygotowania teoretycznego</t>
  </si>
  <si>
    <t>Historia wychowania</t>
  </si>
  <si>
    <t>Historia kształcenia specjalnego</t>
  </si>
  <si>
    <t>B: Moduł kształcenia pedagoga specjalnego</t>
  </si>
  <si>
    <t>Podstawy pedagogiki specjalnej</t>
  </si>
  <si>
    <t>Edukacja i rehabilitacja osób niewidzących i słabo widzących</t>
  </si>
  <si>
    <t>Edukacja i rehabilitacja osób niesłyszących i słabo słyszących</t>
  </si>
  <si>
    <t>Edukacja i rehabilitacja osób z niepełnosprawnością ruchową</t>
  </si>
  <si>
    <t>Edukacja i rehabilitacja osób z autyzmem</t>
  </si>
  <si>
    <t>Edukacja i rehabilitacja osób z zaburzeniami zachowania</t>
  </si>
  <si>
    <t>Poradnictwo, rehabilitacja społeczna i zawodowa</t>
  </si>
  <si>
    <t>Podstawy diagnozowania</t>
  </si>
  <si>
    <t>Praca z dorosłą osobą niepełnosprawną intelektualnie</t>
  </si>
  <si>
    <t>Podstawy logopedii</t>
  </si>
  <si>
    <t>Praca ze środowiskiem rodzinnym</t>
  </si>
  <si>
    <t>C: Moduł badawczy</t>
  </si>
  <si>
    <t>STACJONARNE STUDIA I STOPNIA, profil OGÓLNOAKADEMICKI</t>
  </si>
  <si>
    <t>2E1Zo</t>
  </si>
  <si>
    <t>2Z</t>
  </si>
  <si>
    <t>1Z</t>
  </si>
  <si>
    <t>2Z3Zo</t>
  </si>
  <si>
    <t>D 1. Rehabilitacja i edukacja osób z niepełnosprawnością  intelektualną z pedagogiką wczesnoszkolną</t>
  </si>
  <si>
    <t>Podstayw kształcenia osób z niepełnosprawnością intelektualną</t>
  </si>
  <si>
    <t>Pedagogika niepenosprawnych intelektualnie</t>
  </si>
  <si>
    <t>Podstawy kształcenia specjalnego</t>
  </si>
  <si>
    <t>Metodyka nauczania osób z głębszą niepełnosprawnością intelektualną</t>
  </si>
  <si>
    <t>Metodyka pracy z dziećmi z trudnościami w uczeniu się</t>
  </si>
  <si>
    <t>Komunikacja alternatywna i wspomagająca</t>
  </si>
  <si>
    <t>Metodyka nauczania i wychowania integracyjnego</t>
  </si>
  <si>
    <t>Metody wczesnej interwencji i stymulacji rozwoju</t>
  </si>
  <si>
    <t>Nowe media w rewalidacji</t>
  </si>
  <si>
    <t>4E3Zo</t>
  </si>
  <si>
    <t>1E1Zo</t>
  </si>
  <si>
    <t>Modele wczesnej edukacji</t>
  </si>
  <si>
    <t xml:space="preserve">Wczesna edukacja przyrodnicza i eksperymentowanie                           </t>
  </si>
  <si>
    <t xml:space="preserve">Metody wspierania twórczości plastycznej dziecka                            </t>
  </si>
  <si>
    <t>Kierowanie klasą szkolną</t>
  </si>
  <si>
    <t>D 2.  Rehabilitacja i edukacja osób z niepełnosprawnością intelektualną z terapią pedagogiczną</t>
  </si>
  <si>
    <t>Podstawy kształcenia osób z niepełnosprawnością intelektualną</t>
  </si>
  <si>
    <t>Metodyka nauczania i wychowania osób z lekką niepełnosprawnością intelektualną</t>
  </si>
  <si>
    <t>Metodyka nauczania i wychowania osób z głębszą niepełnosprawnością intelektualną</t>
  </si>
  <si>
    <t>Pedagogika wczesnoszkolna</t>
  </si>
  <si>
    <t>Moduł wprowadzający do terapii pedagogicznaj</t>
  </si>
  <si>
    <t>4Zo</t>
  </si>
  <si>
    <t>4E2Zo</t>
  </si>
  <si>
    <t>Psychopedagogiczne podstawy trudności w uczeniu się</t>
  </si>
  <si>
    <t>Wspieranie rozwoju kompetencji ucznia</t>
  </si>
  <si>
    <t>Moduł metodyczny terapii pedagogicznej</t>
  </si>
  <si>
    <t>Praca z uczniem z trudnościami w matematyce</t>
  </si>
  <si>
    <t>Praca z uczniem wybitnie zdolnym</t>
  </si>
  <si>
    <t>Metodyka zajęć korekcyjno - kompensacyjnych</t>
  </si>
  <si>
    <t>Diagnoza na potrzeby terapii</t>
  </si>
  <si>
    <t>1Zo</t>
  </si>
  <si>
    <t>1E2Zo</t>
  </si>
  <si>
    <t>E:  Praktyki</t>
  </si>
  <si>
    <t>Wprowadzenie do praktyki specjalnościowej</t>
  </si>
  <si>
    <t>Praktyka pedagogiczna 1</t>
  </si>
  <si>
    <t>Praktyka pedagogiczna 2</t>
  </si>
  <si>
    <t>Praktyka pedagogiczna 3</t>
  </si>
  <si>
    <t>F: Grupa przedmiotów dodatkowych</t>
  </si>
  <si>
    <t>Język obcy (przedmiot ograniczonego wyboru)</t>
  </si>
  <si>
    <t>Edukacyjne zastosowanie komputerów</t>
  </si>
  <si>
    <t>Wychowanie fizyczne (przedmiot ograniczonego wyboru)</t>
  </si>
  <si>
    <t>Etyka zawodu pedagoga</t>
  </si>
  <si>
    <t>Znaczenie uregulowań prawnych w pracy pedagoga</t>
  </si>
  <si>
    <t>Umiejętności akademickie</t>
  </si>
  <si>
    <t>Pierwsza pomoc</t>
  </si>
  <si>
    <t>Mediacje i negocjacje</t>
  </si>
  <si>
    <t>Podstawy edukacji seksualnej</t>
  </si>
  <si>
    <t>3Zo</t>
  </si>
  <si>
    <t>3Z</t>
  </si>
  <si>
    <t>3Z1Zo</t>
  </si>
  <si>
    <t>1E1Z4Zo</t>
  </si>
  <si>
    <t>D:  Moduły do wyboru*</t>
  </si>
  <si>
    <t>o1</t>
  </si>
  <si>
    <t>o1.1</t>
  </si>
  <si>
    <t>o1.2</t>
  </si>
  <si>
    <t>o1.4</t>
  </si>
  <si>
    <t>o1.5</t>
  </si>
  <si>
    <t>o1.6</t>
  </si>
  <si>
    <t>o1.8</t>
  </si>
  <si>
    <t>o1.9</t>
  </si>
  <si>
    <t>o1.10</t>
  </si>
  <si>
    <t>o1.11</t>
  </si>
  <si>
    <t>o2</t>
  </si>
  <si>
    <t>o2.1</t>
  </si>
  <si>
    <t>o2.2</t>
  </si>
  <si>
    <t>o2.3</t>
  </si>
  <si>
    <t>o2.4</t>
  </si>
  <si>
    <t>o2.5</t>
  </si>
  <si>
    <t>o2.6</t>
  </si>
  <si>
    <t>o2.7</t>
  </si>
  <si>
    <t>o2.8</t>
  </si>
  <si>
    <t>o2.9</t>
  </si>
  <si>
    <t>o2.10</t>
  </si>
  <si>
    <t>o2.11</t>
  </si>
  <si>
    <t>o2.12</t>
  </si>
  <si>
    <t>o3</t>
  </si>
  <si>
    <t>o3.1</t>
  </si>
  <si>
    <t>o3.2</t>
  </si>
  <si>
    <t>o3.3</t>
  </si>
  <si>
    <t>ow4</t>
  </si>
  <si>
    <t>Liczba punktów ECTS z przedmiotów obowiązkowych</t>
  </si>
  <si>
    <t>Razem punktów ECTS</t>
  </si>
  <si>
    <t>Liczba obowiązkowych egzaminów</t>
  </si>
  <si>
    <t>G: Grupa przedmiotów fakultatywnych**</t>
  </si>
  <si>
    <t>*zgodnie z wyborem specjalności, dokonanym po I roku studiów, obowiązującym do końca studiów</t>
  </si>
  <si>
    <t>2Zo</t>
  </si>
  <si>
    <t>Liczba punktów ECTS z przedmiotów fakultatywnych</t>
  </si>
  <si>
    <t>Liczba godzin z modułu do wyboru (D 1)</t>
  </si>
  <si>
    <t>Liczba godzin z modułu do wyboru (D 2)</t>
  </si>
  <si>
    <t>Liczba punktów ECTS z modułu do wyboru (D 1)</t>
  </si>
  <si>
    <t>Liczba punktów ECTS z modułu do wyboru (D 2)</t>
  </si>
  <si>
    <t>Liczba godzin z przedmiotów fakultatywnych</t>
  </si>
  <si>
    <t>Liczba godzin z przedmiotów obowiązkowych</t>
  </si>
  <si>
    <t>Psychologiczne koncepcje człowieka, jego rozwoju i edukacji</t>
  </si>
  <si>
    <t>Podstawy pedeutologii i teorii szkoły</t>
  </si>
  <si>
    <t>Podstawy przedmiotowe i metodyczne wczesnej edukacji</t>
  </si>
  <si>
    <t xml:space="preserve">Metody wspierania twórczości muzycznej dziecka                               </t>
  </si>
  <si>
    <t>1E6Zo</t>
  </si>
  <si>
    <t>2E7Zo</t>
  </si>
  <si>
    <t>Razem godzin dla D1</t>
  </si>
  <si>
    <t>Edukacja i rehabilitacja osób przewlekle chorych</t>
  </si>
  <si>
    <t>Praca z uczniem z trudnościami w czytaniu i pisaniu</t>
  </si>
  <si>
    <t>** z corocznie uaktualnianej oferty studenci wybierają 5 przedmiotów fakultatywnych, po 30 godz. każdy, w tym: 1 za 4 punkty ECTS, 3 po 3 punkty ECTS oraz wykład ogólnouczelniany za 2 punkty ECTS; wszystkie realizowane w semestrze VI</t>
  </si>
  <si>
    <t>Wykład ogólnouczelniany</t>
  </si>
  <si>
    <r>
      <t xml:space="preserve">Kierunek: PEDAGOGIKA SPECJALNA - PLAN STUDIÓW  OD ROKU AKADEMICKIEGO 2014-2015                       </t>
    </r>
    <r>
      <rPr>
        <b/>
        <sz val="9"/>
        <color rgb="FFFF0000"/>
        <rFont val="Arial CE"/>
        <charset val="238"/>
      </rPr>
      <t>(z wykładem ogólnouczelnianym)</t>
    </r>
    <r>
      <rPr>
        <b/>
        <sz val="9"/>
        <rFont val="Arial CE"/>
        <charset val="238"/>
      </rPr>
      <t xml:space="preserve">                                 </t>
    </r>
  </si>
  <si>
    <t>Przedmioty fakultatywne</t>
  </si>
</sst>
</file>

<file path=xl/styles.xml><?xml version="1.0" encoding="utf-8"?>
<styleSheet xmlns="http://schemas.openxmlformats.org/spreadsheetml/2006/main">
  <fonts count="16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sz val="7"/>
      <name val="Arial CE"/>
      <charset val="238"/>
    </font>
    <font>
      <u/>
      <sz val="10"/>
      <color theme="10"/>
      <name val="Arial CE"/>
      <charset val="238"/>
    </font>
    <font>
      <u/>
      <sz val="10"/>
      <name val="Arial CE"/>
      <charset val="238"/>
    </font>
    <font>
      <b/>
      <sz val="7"/>
      <name val="Arial"/>
      <family val="2"/>
      <charset val="238"/>
    </font>
    <font>
      <sz val="9"/>
      <name val="Arial CE"/>
      <charset val="238"/>
    </font>
    <font>
      <sz val="9"/>
      <color rgb="FFFF0000"/>
      <name val="Arial CE"/>
      <charset val="238"/>
    </font>
    <font>
      <b/>
      <sz val="8"/>
      <color rgb="FFFF0000"/>
      <name val="Arial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9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/>
    <xf numFmtId="0" fontId="1" fillId="2" borderId="21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4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Border="1" applyAlignment="1"/>
    <xf numFmtId="0" fontId="1" fillId="3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 applyProtection="1"/>
    <xf numFmtId="0" fontId="1" fillId="0" borderId="0" xfId="0" applyFont="1"/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11" xfId="0" applyFont="1" applyBorder="1" applyAlignment="1"/>
    <xf numFmtId="0" fontId="1" fillId="0" borderId="2" xfId="0" applyFont="1" applyBorder="1" applyAlignment="1"/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/>
    <xf numFmtId="0" fontId="3" fillId="0" borderId="19" xfId="0" applyFont="1" applyFill="1" applyBorder="1" applyAlignment="1">
      <alignment horizontal="center" vertical="center" wrapText="1"/>
    </xf>
    <xf numFmtId="0" fontId="1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/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Border="1" applyAlignment="1"/>
    <xf numFmtId="0" fontId="4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0" borderId="2" xfId="0" applyFont="1" applyBorder="1" applyAlignment="1"/>
    <xf numFmtId="0" fontId="3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0" xfId="0" applyFont="1"/>
    <xf numFmtId="0" fontId="2" fillId="5" borderId="2" xfId="0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wrapText="1"/>
    </xf>
    <xf numFmtId="0" fontId="4" fillId="5" borderId="0" xfId="0" applyFont="1" applyFill="1" applyAlignment="1"/>
    <xf numFmtId="0" fontId="4" fillId="5" borderId="33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0" xfId="0" applyFont="1" applyFill="1"/>
    <xf numFmtId="0" fontId="4" fillId="5" borderId="11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/>
    <xf numFmtId="0" fontId="4" fillId="5" borderId="11" xfId="0" applyFont="1" applyFill="1" applyBorder="1" applyAlignment="1">
      <alignment horizontal="center" vertical="center"/>
    </xf>
    <xf numFmtId="0" fontId="4" fillId="5" borderId="35" xfId="0" applyFont="1" applyFill="1" applyBorder="1"/>
    <xf numFmtId="0" fontId="4" fillId="5" borderId="35" xfId="0" applyFont="1" applyFill="1" applyBorder="1" applyAlignment="1"/>
    <xf numFmtId="0" fontId="4" fillId="5" borderId="4" xfId="0" applyFont="1" applyFill="1" applyBorder="1"/>
    <xf numFmtId="0" fontId="4" fillId="5" borderId="1" xfId="0" applyFont="1" applyFill="1" applyBorder="1" applyAlignment="1"/>
    <xf numFmtId="0" fontId="1" fillId="0" borderId="0" xfId="0" applyFont="1"/>
    <xf numFmtId="0" fontId="3" fillId="0" borderId="17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0" borderId="9" xfId="0" applyFont="1" applyBorder="1" applyAlignment="1"/>
    <xf numFmtId="0" fontId="1" fillId="0" borderId="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1" fillId="3" borderId="16" xfId="0" applyFont="1" applyFill="1" applyBorder="1" applyAlignment="1">
      <alignment horizontal="center" vertical="center"/>
    </xf>
    <xf numFmtId="0" fontId="1" fillId="3" borderId="14" xfId="0" applyFont="1" applyFill="1" applyBorder="1" applyAlignment="1"/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/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/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" fillId="0" borderId="11" xfId="0" applyFont="1" applyFill="1" applyBorder="1" applyAlignment="1"/>
    <xf numFmtId="0" fontId="1" fillId="0" borderId="1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6" xfId="0" applyFont="1" applyFill="1" applyBorder="1"/>
    <xf numFmtId="0" fontId="4" fillId="5" borderId="16" xfId="0" applyFont="1" applyFill="1" applyBorder="1" applyAlignment="1">
      <alignment horizontal="center"/>
    </xf>
    <xf numFmtId="0" fontId="4" fillId="5" borderId="14" xfId="0" applyFont="1" applyFill="1" applyBorder="1" applyAlignment="1"/>
    <xf numFmtId="0" fontId="4" fillId="5" borderId="1" xfId="0" applyFont="1" applyFill="1" applyBorder="1" applyAlignment="1">
      <alignment horizontal="left" vertical="center"/>
    </xf>
    <xf numFmtId="0" fontId="1" fillId="3" borderId="30" xfId="0" applyFont="1" applyFill="1" applyBorder="1" applyAlignment="1">
      <alignment horizontal="center" vertical="center"/>
    </xf>
    <xf numFmtId="0" fontId="1" fillId="0" borderId="0" xfId="0" applyFont="1"/>
    <xf numFmtId="0" fontId="1" fillId="0" borderId="4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30" xfId="0" applyFont="1" applyBorder="1" applyAlignment="1"/>
    <xf numFmtId="0" fontId="1" fillId="3" borderId="4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4" fillId="3" borderId="32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3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left" vertical="center" wrapText="1"/>
    </xf>
    <xf numFmtId="0" fontId="4" fillId="5" borderId="4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/>
    </xf>
    <xf numFmtId="0" fontId="4" fillId="5" borderId="44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3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4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textRotation="90" wrapText="1"/>
    </xf>
    <xf numFmtId="0" fontId="4" fillId="4" borderId="8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textRotation="90"/>
    </xf>
    <xf numFmtId="0" fontId="5" fillId="4" borderId="9" xfId="0" applyFont="1" applyFill="1" applyBorder="1" applyAlignment="1">
      <alignment horizontal="center" vertical="center" textRotation="90"/>
    </xf>
    <xf numFmtId="0" fontId="4" fillId="4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8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Border="1" applyAlignment="1"/>
    <xf numFmtId="0" fontId="1" fillId="0" borderId="2" xfId="0" applyFont="1" applyBorder="1" applyAlignment="1"/>
    <xf numFmtId="0" fontId="1" fillId="0" borderId="3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textRotation="90"/>
    </xf>
    <xf numFmtId="0" fontId="5" fillId="5" borderId="9" xfId="0" applyFont="1" applyFill="1" applyBorder="1" applyAlignment="1">
      <alignment horizontal="center" vertical="center" textRotation="90"/>
    </xf>
    <xf numFmtId="0" fontId="4" fillId="5" borderId="4" xfId="0" applyFont="1" applyFill="1" applyBorder="1" applyAlignment="1">
      <alignment horizontal="center" vertical="center" textRotation="90"/>
    </xf>
    <xf numFmtId="0" fontId="4" fillId="5" borderId="8" xfId="0" applyFont="1" applyFill="1" applyBorder="1" applyAlignment="1">
      <alignment horizontal="center" vertical="center" textRotation="90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20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30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8" xfId="0" applyFont="1" applyFill="1" applyBorder="1" applyAlignment="1">
      <alignment horizontal="center" vertical="center" textRotation="90" wrapText="1"/>
    </xf>
    <xf numFmtId="0" fontId="4" fillId="5" borderId="31" xfId="0" applyFont="1" applyFill="1" applyBorder="1" applyAlignment="1">
      <alignment horizontal="center" vertical="top" textRotation="90" wrapText="1"/>
    </xf>
    <xf numFmtId="0" fontId="4" fillId="5" borderId="16" xfId="0" applyFont="1" applyFill="1" applyBorder="1" applyAlignment="1">
      <alignment horizontal="center" vertical="top" textRotation="90" wrapText="1"/>
    </xf>
    <xf numFmtId="0" fontId="4" fillId="5" borderId="29" xfId="0" applyFont="1" applyFill="1" applyBorder="1" applyAlignment="1">
      <alignment horizontal="center" vertical="top" textRotation="90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9"/>
  <sheetViews>
    <sheetView tabSelected="1" topLeftCell="A110" zoomScale="90" zoomScaleNormal="90" zoomScaleSheetLayoutView="100" workbookViewId="0">
      <selection activeCell="A141" sqref="A141"/>
    </sheetView>
  </sheetViews>
  <sheetFormatPr defaultColWidth="9.140625" defaultRowHeight="11.25"/>
  <cols>
    <col min="1" max="1" width="44.28515625" style="5" customWidth="1"/>
    <col min="2" max="2" width="4.7109375" style="97" customWidth="1"/>
    <col min="3" max="4" width="5.140625" style="97" customWidth="1"/>
    <col min="5" max="5" width="6.42578125" style="97" customWidth="1"/>
    <col min="6" max="6" width="4.28515625" style="97" customWidth="1"/>
    <col min="7" max="14" width="3.7109375" style="4" customWidth="1"/>
    <col min="15" max="26" width="4.28515625" style="39" customWidth="1"/>
    <col min="27" max="30" width="9.140625" style="44"/>
    <col min="31" max="16384" width="9.140625" style="97"/>
  </cols>
  <sheetData>
    <row r="1" spans="1:30" ht="12">
      <c r="A1" s="345" t="s">
        <v>182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</row>
    <row r="2" spans="1:30" ht="12" customHeight="1">
      <c r="A2" s="346" t="s">
        <v>72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</row>
    <row r="3" spans="1:30" ht="24.75" customHeight="1">
      <c r="A3" s="347" t="s">
        <v>55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</row>
    <row r="4" spans="1:30" ht="1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30" s="11" customFormat="1" ht="12">
      <c r="A5" s="345" t="s">
        <v>46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45"/>
      <c r="AB5" s="45"/>
      <c r="AC5" s="45"/>
      <c r="AD5" s="45"/>
    </row>
    <row r="6" spans="1:30" ht="3.95" customHeight="1">
      <c r="A6" s="343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</row>
    <row r="7" spans="1:30" s="4" customFormat="1" ht="18.600000000000001" customHeight="1">
      <c r="A7" s="344" t="s">
        <v>47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46"/>
      <c r="AB7" s="46"/>
      <c r="AC7" s="46"/>
      <c r="AD7" s="46"/>
    </row>
    <row r="8" spans="1:30" s="1" customFormat="1" ht="24" customHeight="1">
      <c r="A8" s="350" t="s">
        <v>48</v>
      </c>
      <c r="B8" s="353" t="s">
        <v>32</v>
      </c>
      <c r="C8" s="355" t="s">
        <v>0</v>
      </c>
      <c r="D8" s="356"/>
      <c r="E8" s="357" t="s">
        <v>18</v>
      </c>
      <c r="F8" s="366" t="s">
        <v>1</v>
      </c>
      <c r="G8" s="361" t="s">
        <v>2</v>
      </c>
      <c r="H8" s="348"/>
      <c r="I8" s="348"/>
      <c r="J8" s="348"/>
      <c r="K8" s="348"/>
      <c r="L8" s="348"/>
      <c r="M8" s="348"/>
      <c r="N8" s="364"/>
      <c r="O8" s="355" t="s">
        <v>52</v>
      </c>
      <c r="P8" s="362"/>
      <c r="Q8" s="362"/>
      <c r="R8" s="356"/>
      <c r="S8" s="355" t="s">
        <v>53</v>
      </c>
      <c r="T8" s="362"/>
      <c r="U8" s="362"/>
      <c r="V8" s="356"/>
      <c r="W8" s="355" t="s">
        <v>54</v>
      </c>
      <c r="X8" s="362"/>
      <c r="Y8" s="362"/>
      <c r="Z8" s="362"/>
      <c r="AA8" s="47"/>
      <c r="AB8" s="47"/>
      <c r="AC8" s="47"/>
      <c r="AD8" s="47"/>
    </row>
    <row r="9" spans="1:30" s="1" customFormat="1">
      <c r="A9" s="351"/>
      <c r="B9" s="353"/>
      <c r="C9" s="355" t="s">
        <v>11</v>
      </c>
      <c r="D9" s="356" t="s">
        <v>10</v>
      </c>
      <c r="E9" s="357"/>
      <c r="F9" s="366"/>
      <c r="G9" s="361" t="s">
        <v>3</v>
      </c>
      <c r="H9" s="348" t="s">
        <v>4</v>
      </c>
      <c r="I9" s="348" t="s">
        <v>5</v>
      </c>
      <c r="J9" s="348"/>
      <c r="K9" s="348"/>
      <c r="L9" s="348" t="s">
        <v>7</v>
      </c>
      <c r="M9" s="348" t="s">
        <v>8</v>
      </c>
      <c r="N9" s="364" t="s">
        <v>9</v>
      </c>
      <c r="O9" s="361" t="s">
        <v>12</v>
      </c>
      <c r="P9" s="348"/>
      <c r="Q9" s="348" t="s">
        <v>13</v>
      </c>
      <c r="R9" s="364"/>
      <c r="S9" s="361" t="s">
        <v>14</v>
      </c>
      <c r="T9" s="348"/>
      <c r="U9" s="348" t="s">
        <v>15</v>
      </c>
      <c r="V9" s="364"/>
      <c r="W9" s="361" t="s">
        <v>16</v>
      </c>
      <c r="X9" s="348"/>
      <c r="Y9" s="348" t="s">
        <v>17</v>
      </c>
      <c r="Z9" s="348"/>
      <c r="AA9" s="47"/>
      <c r="AB9" s="47"/>
      <c r="AC9" s="47"/>
      <c r="AD9" s="47"/>
    </row>
    <row r="10" spans="1:30" s="1" customFormat="1" ht="12" customHeight="1" thickBot="1">
      <c r="A10" s="352"/>
      <c r="B10" s="354"/>
      <c r="C10" s="359"/>
      <c r="D10" s="360"/>
      <c r="E10" s="358"/>
      <c r="F10" s="367"/>
      <c r="G10" s="363"/>
      <c r="H10" s="349"/>
      <c r="I10" s="144" t="s">
        <v>6</v>
      </c>
      <c r="J10" s="144" t="s">
        <v>3</v>
      </c>
      <c r="K10" s="144" t="s">
        <v>7</v>
      </c>
      <c r="L10" s="349"/>
      <c r="M10" s="349"/>
      <c r="N10" s="365"/>
      <c r="O10" s="145" t="s">
        <v>19</v>
      </c>
      <c r="P10" s="144" t="s">
        <v>5</v>
      </c>
      <c r="Q10" s="144" t="s">
        <v>19</v>
      </c>
      <c r="R10" s="146" t="s">
        <v>5</v>
      </c>
      <c r="S10" s="145" t="s">
        <v>19</v>
      </c>
      <c r="T10" s="144" t="s">
        <v>5</v>
      </c>
      <c r="U10" s="144" t="s">
        <v>19</v>
      </c>
      <c r="V10" s="146" t="s">
        <v>5</v>
      </c>
      <c r="W10" s="145" t="s">
        <v>19</v>
      </c>
      <c r="X10" s="144" t="s">
        <v>5</v>
      </c>
      <c r="Y10" s="144" t="s">
        <v>19</v>
      </c>
      <c r="Z10" s="144" t="s">
        <v>5</v>
      </c>
      <c r="AA10" s="47"/>
      <c r="AB10" s="47"/>
      <c r="AC10" s="47"/>
      <c r="AD10" s="47"/>
    </row>
    <row r="11" spans="1:30" ht="11.25" customHeight="1" thickTop="1">
      <c r="A11" s="83" t="s">
        <v>56</v>
      </c>
      <c r="B11" s="143" t="s">
        <v>130</v>
      </c>
      <c r="C11" s="91"/>
      <c r="D11" s="102"/>
      <c r="E11" s="110"/>
      <c r="F11" s="112"/>
      <c r="G11" s="110"/>
      <c r="H11" s="111"/>
      <c r="I11" s="111"/>
      <c r="J11" s="111"/>
      <c r="K11" s="111"/>
      <c r="L11" s="84"/>
      <c r="M11" s="111"/>
      <c r="N11" s="112"/>
      <c r="O11" s="110"/>
      <c r="P11" s="111"/>
      <c r="Q11" s="111"/>
      <c r="R11" s="112"/>
      <c r="S11" s="110"/>
      <c r="T11" s="111"/>
      <c r="U11" s="111"/>
      <c r="V11" s="112"/>
      <c r="W11" s="110"/>
      <c r="X11" s="69"/>
      <c r="Y11" s="69"/>
      <c r="Z11" s="69"/>
    </row>
    <row r="12" spans="1:30" s="11" customFormat="1" ht="11.25" customHeight="1">
      <c r="A12" s="23" t="s">
        <v>20</v>
      </c>
      <c r="B12" s="10" t="s">
        <v>131</v>
      </c>
      <c r="C12" s="9" t="s">
        <v>21</v>
      </c>
      <c r="D12" s="10"/>
      <c r="E12" s="9">
        <v>30</v>
      </c>
      <c r="F12" s="10">
        <v>4</v>
      </c>
      <c r="G12" s="9">
        <v>30</v>
      </c>
      <c r="H12" s="8"/>
      <c r="I12" s="8"/>
      <c r="J12" s="8"/>
      <c r="K12" s="8"/>
      <c r="L12" s="7"/>
      <c r="M12" s="8"/>
      <c r="N12" s="10"/>
      <c r="O12" s="40">
        <v>30</v>
      </c>
      <c r="P12" s="41"/>
      <c r="Q12" s="41"/>
      <c r="R12" s="54"/>
      <c r="S12" s="40"/>
      <c r="T12" s="41"/>
      <c r="U12" s="41"/>
      <c r="V12" s="54"/>
      <c r="W12" s="40"/>
      <c r="X12" s="55"/>
      <c r="Y12" s="55"/>
      <c r="Z12" s="55"/>
      <c r="AA12" s="45"/>
      <c r="AB12" s="45"/>
      <c r="AC12" s="45"/>
      <c r="AD12" s="45"/>
    </row>
    <row r="13" spans="1:30" s="11" customFormat="1" ht="15.75" customHeight="1">
      <c r="A13" s="271" t="s">
        <v>171</v>
      </c>
      <c r="B13" s="54" t="s">
        <v>132</v>
      </c>
      <c r="C13" s="40" t="s">
        <v>21</v>
      </c>
      <c r="D13" s="54"/>
      <c r="E13" s="40">
        <v>60</v>
      </c>
      <c r="F13" s="54">
        <v>8</v>
      </c>
      <c r="G13" s="40"/>
      <c r="H13" s="41">
        <v>60</v>
      </c>
      <c r="I13" s="41"/>
      <c r="J13" s="41"/>
      <c r="K13" s="41"/>
      <c r="L13" s="12"/>
      <c r="M13" s="12"/>
      <c r="N13" s="17"/>
      <c r="O13" s="40">
        <v>60</v>
      </c>
      <c r="P13" s="41"/>
      <c r="Q13" s="41"/>
      <c r="R13" s="54"/>
      <c r="S13" s="40"/>
      <c r="T13" s="60"/>
      <c r="U13" s="60"/>
      <c r="V13" s="61"/>
      <c r="W13" s="267"/>
      <c r="X13" s="268"/>
      <c r="Y13" s="268"/>
      <c r="Z13" s="268"/>
      <c r="AA13" s="45"/>
      <c r="AB13" s="45"/>
      <c r="AC13" s="45"/>
      <c r="AD13" s="45"/>
    </row>
    <row r="14" spans="1:30" s="11" customFormat="1">
      <c r="A14" s="260" t="s">
        <v>24</v>
      </c>
      <c r="B14" s="54" t="s">
        <v>133</v>
      </c>
      <c r="C14" s="40" t="s">
        <v>21</v>
      </c>
      <c r="D14" s="54"/>
      <c r="E14" s="40">
        <v>20</v>
      </c>
      <c r="F14" s="54">
        <v>3</v>
      </c>
      <c r="G14" s="40">
        <v>20</v>
      </c>
      <c r="H14" s="41"/>
      <c r="I14" s="41"/>
      <c r="J14" s="41"/>
      <c r="K14" s="41"/>
      <c r="L14" s="12"/>
      <c r="M14" s="12"/>
      <c r="N14" s="17"/>
      <c r="O14" s="40">
        <v>20</v>
      </c>
      <c r="P14" s="41"/>
      <c r="Q14" s="41"/>
      <c r="R14" s="54"/>
      <c r="S14" s="40"/>
      <c r="T14" s="41"/>
      <c r="U14" s="41"/>
      <c r="V14" s="54"/>
      <c r="W14" s="40"/>
      <c r="X14" s="55"/>
      <c r="Y14" s="55"/>
      <c r="Z14" s="55"/>
      <c r="AA14" s="45"/>
      <c r="AB14" s="45"/>
      <c r="AC14" s="45"/>
      <c r="AD14" s="45"/>
    </row>
    <row r="15" spans="1:30" s="11" customFormat="1">
      <c r="A15" s="261" t="s">
        <v>25</v>
      </c>
      <c r="B15" s="54" t="s">
        <v>134</v>
      </c>
      <c r="C15" s="141" t="s">
        <v>21</v>
      </c>
      <c r="D15" s="262"/>
      <c r="E15" s="40">
        <v>20</v>
      </c>
      <c r="F15" s="54">
        <v>3</v>
      </c>
      <c r="G15" s="40">
        <v>20</v>
      </c>
      <c r="H15" s="41"/>
      <c r="I15" s="41"/>
      <c r="J15" s="41"/>
      <c r="K15" s="41"/>
      <c r="L15" s="12"/>
      <c r="M15" s="12"/>
      <c r="N15" s="17"/>
      <c r="O15" s="41">
        <v>20</v>
      </c>
      <c r="P15" s="41"/>
      <c r="Q15" s="41"/>
      <c r="R15" s="54"/>
      <c r="S15" s="40"/>
      <c r="T15" s="41"/>
      <c r="U15" s="41"/>
      <c r="V15" s="54"/>
      <c r="W15" s="40"/>
      <c r="X15" s="55"/>
      <c r="Y15" s="55"/>
      <c r="Z15" s="55"/>
      <c r="AA15" s="45"/>
      <c r="AB15" s="45"/>
      <c r="AC15" s="45"/>
      <c r="AD15" s="45"/>
    </row>
    <row r="16" spans="1:30" ht="11.25" customHeight="1">
      <c r="A16" s="260" t="s">
        <v>26</v>
      </c>
      <c r="B16" s="54" t="s">
        <v>135</v>
      </c>
      <c r="C16" s="141"/>
      <c r="D16" s="262" t="s">
        <v>21</v>
      </c>
      <c r="E16" s="40">
        <v>30</v>
      </c>
      <c r="F16" s="54">
        <v>3</v>
      </c>
      <c r="G16" s="40">
        <v>30</v>
      </c>
      <c r="H16" s="41"/>
      <c r="I16" s="41"/>
      <c r="J16" s="41"/>
      <c r="K16" s="41"/>
      <c r="L16" s="12"/>
      <c r="M16" s="12"/>
      <c r="N16" s="17"/>
      <c r="O16" s="41"/>
      <c r="P16" s="41"/>
      <c r="Q16" s="41">
        <v>30</v>
      </c>
      <c r="R16" s="54"/>
      <c r="S16" s="40"/>
      <c r="T16" s="41"/>
      <c r="U16" s="41"/>
      <c r="V16" s="54"/>
      <c r="W16" s="40"/>
      <c r="X16" s="55"/>
      <c r="Y16" s="55"/>
      <c r="Z16" s="55"/>
    </row>
    <row r="17" spans="1:30" s="114" customFormat="1" ht="11.25" customHeight="1">
      <c r="A17" s="260" t="s">
        <v>57</v>
      </c>
      <c r="B17" s="54" t="s">
        <v>136</v>
      </c>
      <c r="C17" s="40" t="s">
        <v>49</v>
      </c>
      <c r="D17" s="262"/>
      <c r="E17" s="40">
        <v>30</v>
      </c>
      <c r="F17" s="54">
        <v>1</v>
      </c>
      <c r="G17" s="40">
        <v>30</v>
      </c>
      <c r="H17" s="41"/>
      <c r="I17" s="41"/>
      <c r="J17" s="41"/>
      <c r="K17" s="41"/>
      <c r="L17" s="12"/>
      <c r="M17" s="12"/>
      <c r="N17" s="17"/>
      <c r="O17" s="139">
        <v>30</v>
      </c>
      <c r="P17" s="41"/>
      <c r="Q17" s="41"/>
      <c r="R17" s="54"/>
      <c r="S17" s="40"/>
      <c r="T17" s="41"/>
      <c r="U17" s="41"/>
      <c r="V17" s="54"/>
      <c r="W17" s="40"/>
      <c r="X17" s="55"/>
      <c r="Y17" s="55"/>
      <c r="Z17" s="55"/>
      <c r="AA17" s="44"/>
      <c r="AB17" s="44"/>
      <c r="AC17" s="44"/>
      <c r="AD17" s="44"/>
    </row>
    <row r="18" spans="1:30" ht="11.25" customHeight="1">
      <c r="A18" s="260" t="s">
        <v>58</v>
      </c>
      <c r="B18" s="54" t="s">
        <v>137</v>
      </c>
      <c r="C18" s="40"/>
      <c r="D18" s="54" t="s">
        <v>21</v>
      </c>
      <c r="E18" s="40">
        <v>30</v>
      </c>
      <c r="F18" s="54">
        <v>2</v>
      </c>
      <c r="G18" s="40">
        <v>30</v>
      </c>
      <c r="H18" s="41"/>
      <c r="I18" s="41"/>
      <c r="J18" s="41"/>
      <c r="K18" s="41"/>
      <c r="L18" s="12"/>
      <c r="M18" s="12"/>
      <c r="N18" s="17"/>
      <c r="O18" s="140"/>
      <c r="P18" s="41"/>
      <c r="Q18" s="41">
        <v>30</v>
      </c>
      <c r="R18" s="54"/>
      <c r="S18" s="40"/>
      <c r="T18" s="41"/>
      <c r="U18" s="41"/>
      <c r="V18" s="54"/>
      <c r="W18" s="40"/>
      <c r="X18" s="55"/>
      <c r="Y18" s="55"/>
      <c r="Z18" s="55"/>
    </row>
    <row r="19" spans="1:30" s="114" customFormat="1" ht="11.25" customHeight="1">
      <c r="A19" s="272" t="s">
        <v>172</v>
      </c>
      <c r="B19" s="54" t="s">
        <v>138</v>
      </c>
      <c r="C19" s="51"/>
      <c r="D19" s="250" t="s">
        <v>49</v>
      </c>
      <c r="E19" s="51">
        <v>35</v>
      </c>
      <c r="F19" s="250">
        <v>4</v>
      </c>
      <c r="G19" s="51">
        <v>35</v>
      </c>
      <c r="H19" s="244"/>
      <c r="I19" s="244"/>
      <c r="J19" s="244"/>
      <c r="K19" s="244"/>
      <c r="L19" s="245"/>
      <c r="M19" s="245"/>
      <c r="N19" s="247"/>
      <c r="O19" s="273">
        <v>35</v>
      </c>
      <c r="P19" s="244"/>
      <c r="Q19" s="139"/>
      <c r="R19" s="250"/>
      <c r="S19" s="51"/>
      <c r="T19" s="253"/>
      <c r="U19" s="253"/>
      <c r="V19" s="251"/>
      <c r="W19" s="269"/>
      <c r="X19" s="270"/>
      <c r="Y19" s="270"/>
      <c r="Z19" s="270"/>
      <c r="AA19" s="44"/>
      <c r="AB19" s="44"/>
      <c r="AC19" s="44"/>
      <c r="AD19" s="44"/>
    </row>
    <row r="20" spans="1:30" ht="15.75" customHeight="1" thickBot="1">
      <c r="A20" s="263" t="s">
        <v>23</v>
      </c>
      <c r="B20" s="54" t="s">
        <v>139</v>
      </c>
      <c r="C20" s="29" t="s">
        <v>49</v>
      </c>
      <c r="D20" s="56"/>
      <c r="E20" s="29">
        <v>10</v>
      </c>
      <c r="F20" s="56">
        <v>1</v>
      </c>
      <c r="G20" s="29">
        <v>10</v>
      </c>
      <c r="H20" s="264"/>
      <c r="I20" s="264"/>
      <c r="J20" s="264"/>
      <c r="K20" s="264"/>
      <c r="L20" s="265"/>
      <c r="M20" s="264"/>
      <c r="N20" s="56"/>
      <c r="O20" s="264"/>
      <c r="P20" s="264"/>
      <c r="Q20" s="274">
        <v>10</v>
      </c>
      <c r="R20" s="56"/>
      <c r="S20" s="29"/>
      <c r="T20" s="264"/>
      <c r="U20" s="264"/>
      <c r="V20" s="56"/>
      <c r="W20" s="29"/>
      <c r="X20" s="266"/>
      <c r="Y20" s="266"/>
      <c r="Z20" s="266"/>
    </row>
    <row r="21" spans="1:30" s="13" customFormat="1" ht="12.75" thickTop="1" thickBot="1">
      <c r="A21" s="78"/>
      <c r="B21" s="79"/>
      <c r="C21" s="147" t="s">
        <v>100</v>
      </c>
      <c r="D21" s="148" t="s">
        <v>73</v>
      </c>
      <c r="E21" s="70">
        <f>SUM(E12:E20)</f>
        <v>265</v>
      </c>
      <c r="F21" s="71">
        <f>SUM(F12:F20)</f>
        <v>29</v>
      </c>
      <c r="G21" s="70">
        <f>SUM(G12:G20)</f>
        <v>205</v>
      </c>
      <c r="H21" s="70">
        <f>SUM(H12:H20)</f>
        <v>60</v>
      </c>
      <c r="I21" s="70"/>
      <c r="J21" s="70"/>
      <c r="K21" s="70"/>
      <c r="L21" s="70"/>
      <c r="M21" s="70"/>
      <c r="N21" s="71"/>
      <c r="O21" s="70">
        <f>SUM(O12:O20)</f>
        <v>195</v>
      </c>
      <c r="P21" s="70"/>
      <c r="Q21" s="70">
        <f>SUM(Q12:Q20)</f>
        <v>70</v>
      </c>
      <c r="R21" s="71"/>
      <c r="S21" s="70"/>
      <c r="T21" s="72"/>
      <c r="U21" s="72"/>
      <c r="V21" s="71"/>
      <c r="W21" s="70"/>
      <c r="X21" s="73"/>
      <c r="Y21" s="73"/>
      <c r="Z21" s="73"/>
      <c r="AA21" s="48"/>
      <c r="AB21" s="48"/>
      <c r="AC21" s="48"/>
      <c r="AD21" s="48"/>
    </row>
    <row r="22" spans="1:30" ht="11.25" customHeight="1" thickTop="1">
      <c r="A22" s="85" t="s">
        <v>59</v>
      </c>
      <c r="B22" s="143" t="s">
        <v>140</v>
      </c>
      <c r="C22" s="110"/>
      <c r="D22" s="112"/>
      <c r="E22" s="110"/>
      <c r="F22" s="112"/>
      <c r="G22" s="110"/>
      <c r="H22" s="111"/>
      <c r="I22" s="111"/>
      <c r="J22" s="111"/>
      <c r="K22" s="111"/>
      <c r="L22" s="86"/>
      <c r="M22" s="111"/>
      <c r="N22" s="112"/>
      <c r="O22" s="110"/>
      <c r="P22" s="111"/>
      <c r="Q22" s="111"/>
      <c r="R22" s="112"/>
      <c r="S22" s="110"/>
      <c r="T22" s="111"/>
      <c r="U22" s="111"/>
      <c r="V22" s="112"/>
      <c r="W22" s="110"/>
      <c r="X22" s="87"/>
      <c r="Y22" s="87"/>
      <c r="Z22" s="87"/>
    </row>
    <row r="23" spans="1:30" s="39" customFormat="1">
      <c r="A23" s="23" t="s">
        <v>60</v>
      </c>
      <c r="B23" s="10" t="s">
        <v>141</v>
      </c>
      <c r="C23" s="9" t="s">
        <v>21</v>
      </c>
      <c r="D23" s="10"/>
      <c r="E23" s="9">
        <v>30</v>
      </c>
      <c r="F23" s="10">
        <v>2</v>
      </c>
      <c r="G23" s="9">
        <v>30</v>
      </c>
      <c r="H23" s="8"/>
      <c r="I23" s="8"/>
      <c r="J23" s="8"/>
      <c r="K23" s="8"/>
      <c r="L23" s="7"/>
      <c r="M23" s="8"/>
      <c r="N23" s="10"/>
      <c r="O23" s="40">
        <v>30</v>
      </c>
      <c r="P23" s="41"/>
      <c r="Q23" s="40"/>
      <c r="R23" s="54"/>
      <c r="S23" s="40"/>
      <c r="T23" s="41"/>
      <c r="U23" s="41"/>
      <c r="V23" s="54"/>
      <c r="W23" s="40"/>
      <c r="X23" s="55"/>
      <c r="Y23" s="55"/>
      <c r="Z23" s="55"/>
      <c r="AA23" s="44"/>
      <c r="AB23" s="44"/>
      <c r="AC23" s="44"/>
      <c r="AD23" s="44"/>
    </row>
    <row r="24" spans="1:30" s="39" customFormat="1" ht="12.75" customHeight="1">
      <c r="A24" s="23" t="s">
        <v>61</v>
      </c>
      <c r="B24" s="10" t="s">
        <v>142</v>
      </c>
      <c r="C24" s="9"/>
      <c r="D24" s="10" t="s">
        <v>49</v>
      </c>
      <c r="E24" s="9">
        <v>30</v>
      </c>
      <c r="F24" s="10">
        <v>2</v>
      </c>
      <c r="G24" s="9"/>
      <c r="H24" s="8">
        <v>30</v>
      </c>
      <c r="I24" s="8"/>
      <c r="J24" s="8"/>
      <c r="K24" s="8"/>
      <c r="L24" s="7"/>
      <c r="M24" s="8"/>
      <c r="N24" s="10"/>
      <c r="O24" s="40"/>
      <c r="P24" s="103"/>
      <c r="Q24" s="40">
        <v>30</v>
      </c>
      <c r="R24" s="104"/>
      <c r="S24" s="38"/>
      <c r="T24" s="103"/>
      <c r="U24" s="103"/>
      <c r="V24" s="104"/>
      <c r="W24" s="38"/>
      <c r="X24" s="57"/>
      <c r="Y24" s="57"/>
      <c r="Z24" s="57"/>
      <c r="AA24" s="44"/>
      <c r="AB24" s="44"/>
      <c r="AC24" s="44"/>
      <c r="AD24" s="44"/>
    </row>
    <row r="25" spans="1:30" s="39" customFormat="1" ht="21.75" customHeight="1">
      <c r="A25" s="23" t="s">
        <v>62</v>
      </c>
      <c r="B25" s="10" t="s">
        <v>143</v>
      </c>
      <c r="C25" s="9"/>
      <c r="D25" s="10" t="s">
        <v>49</v>
      </c>
      <c r="E25" s="9">
        <v>30</v>
      </c>
      <c r="F25" s="10">
        <v>2</v>
      </c>
      <c r="G25" s="9"/>
      <c r="H25" s="8">
        <v>30</v>
      </c>
      <c r="I25" s="8"/>
      <c r="J25" s="8"/>
      <c r="K25" s="8"/>
      <c r="L25" s="7"/>
      <c r="M25" s="8"/>
      <c r="N25" s="10"/>
      <c r="O25" s="40"/>
      <c r="P25" s="103"/>
      <c r="Q25" s="40">
        <v>30</v>
      </c>
      <c r="R25" s="104"/>
      <c r="S25" s="38"/>
      <c r="T25" s="103"/>
      <c r="U25" s="103"/>
      <c r="V25" s="104"/>
      <c r="W25" s="38"/>
      <c r="X25" s="57"/>
      <c r="Y25" s="57"/>
      <c r="Z25" s="57"/>
      <c r="AA25" s="44"/>
      <c r="AB25" s="44"/>
      <c r="AC25" s="44"/>
      <c r="AD25" s="44"/>
    </row>
    <row r="26" spans="1:30" s="39" customFormat="1" ht="13.5" customHeight="1">
      <c r="A26" s="119" t="s">
        <v>178</v>
      </c>
      <c r="B26" s="35" t="s">
        <v>144</v>
      </c>
      <c r="C26" s="36"/>
      <c r="D26" s="35" t="s">
        <v>49</v>
      </c>
      <c r="E26" s="36">
        <v>30</v>
      </c>
      <c r="F26" s="35">
        <v>2</v>
      </c>
      <c r="G26" s="36"/>
      <c r="H26" s="37">
        <v>30</v>
      </c>
      <c r="I26" s="37"/>
      <c r="J26" s="37"/>
      <c r="K26" s="37"/>
      <c r="L26" s="34"/>
      <c r="M26" s="37"/>
      <c r="N26" s="35"/>
      <c r="O26" s="51"/>
      <c r="P26" s="120"/>
      <c r="Q26" s="51">
        <v>30</v>
      </c>
      <c r="R26" s="58"/>
      <c r="S26" s="64"/>
      <c r="T26" s="115"/>
      <c r="U26" s="115"/>
      <c r="V26" s="116"/>
      <c r="W26" s="64"/>
      <c r="X26" s="59"/>
      <c r="Y26" s="59"/>
      <c r="Z26" s="59"/>
      <c r="AA26" s="44"/>
      <c r="AB26" s="44"/>
      <c r="AC26" s="44"/>
      <c r="AD26" s="44"/>
    </row>
    <row r="27" spans="1:30" s="39" customFormat="1" ht="20.25" customHeight="1">
      <c r="A27" s="119" t="s">
        <v>63</v>
      </c>
      <c r="B27" s="35" t="s">
        <v>145</v>
      </c>
      <c r="C27" s="36"/>
      <c r="D27" s="35" t="s">
        <v>49</v>
      </c>
      <c r="E27" s="36">
        <v>30</v>
      </c>
      <c r="F27" s="35">
        <v>2</v>
      </c>
      <c r="G27" s="36"/>
      <c r="H27" s="37">
        <v>30</v>
      </c>
      <c r="I27" s="37"/>
      <c r="J27" s="37"/>
      <c r="K27" s="37"/>
      <c r="L27" s="34"/>
      <c r="M27" s="37"/>
      <c r="N27" s="35"/>
      <c r="O27" s="51"/>
      <c r="P27" s="117"/>
      <c r="Q27" s="51">
        <v>30</v>
      </c>
      <c r="R27" s="61"/>
      <c r="S27" s="40"/>
      <c r="T27" s="41"/>
      <c r="U27" s="41"/>
      <c r="V27" s="54"/>
      <c r="W27" s="40"/>
      <c r="X27" s="55"/>
      <c r="Y27" s="55"/>
      <c r="Z27" s="55"/>
      <c r="AA27" s="44"/>
      <c r="AB27" s="44"/>
      <c r="AC27" s="44"/>
      <c r="AD27" s="44"/>
    </row>
    <row r="28" spans="1:30" s="39" customFormat="1" ht="13.5" customHeight="1">
      <c r="A28" s="119" t="s">
        <v>64</v>
      </c>
      <c r="B28" s="35" t="s">
        <v>146</v>
      </c>
      <c r="C28" s="36"/>
      <c r="D28" s="35" t="s">
        <v>49</v>
      </c>
      <c r="E28" s="36">
        <v>30</v>
      </c>
      <c r="F28" s="35">
        <v>2</v>
      </c>
      <c r="G28" s="36"/>
      <c r="H28" s="37">
        <v>30</v>
      </c>
      <c r="I28" s="37"/>
      <c r="J28" s="37"/>
      <c r="K28" s="37"/>
      <c r="L28" s="34"/>
      <c r="M28" s="37"/>
      <c r="N28" s="35"/>
      <c r="O28" s="51"/>
      <c r="P28" s="60"/>
      <c r="Q28" s="51">
        <v>30</v>
      </c>
      <c r="R28" s="58"/>
      <c r="S28" s="64"/>
      <c r="T28" s="115"/>
      <c r="U28" s="115"/>
      <c r="V28" s="116"/>
      <c r="W28" s="64"/>
      <c r="X28" s="59"/>
      <c r="Y28" s="59"/>
      <c r="Z28" s="59"/>
      <c r="AA28" s="44"/>
      <c r="AB28" s="44"/>
      <c r="AC28" s="44"/>
      <c r="AD28" s="44"/>
    </row>
    <row r="29" spans="1:30" s="39" customFormat="1" ht="13.5" customHeight="1">
      <c r="A29" s="119" t="s">
        <v>65</v>
      </c>
      <c r="B29" s="35" t="s">
        <v>147</v>
      </c>
      <c r="C29" s="36"/>
      <c r="D29" s="35" t="s">
        <v>49</v>
      </c>
      <c r="E29" s="36">
        <v>30</v>
      </c>
      <c r="F29" s="35">
        <v>2</v>
      </c>
      <c r="G29" s="36"/>
      <c r="H29" s="37">
        <v>30</v>
      </c>
      <c r="I29" s="37"/>
      <c r="J29" s="37"/>
      <c r="K29" s="37"/>
      <c r="L29" s="34"/>
      <c r="M29" s="37"/>
      <c r="N29" s="35"/>
      <c r="O29" s="51"/>
      <c r="P29" s="120"/>
      <c r="Q29" s="51">
        <v>30</v>
      </c>
      <c r="R29" s="61"/>
      <c r="S29" s="40"/>
      <c r="T29" s="41"/>
      <c r="U29" s="41"/>
      <c r="V29" s="54"/>
      <c r="W29" s="40"/>
      <c r="X29" s="55"/>
      <c r="Y29" s="55"/>
      <c r="Z29" s="55"/>
      <c r="AA29" s="44"/>
      <c r="AB29" s="44"/>
      <c r="AC29" s="44"/>
      <c r="AD29" s="44"/>
    </row>
    <row r="30" spans="1:30" s="39" customFormat="1" ht="13.5" customHeight="1">
      <c r="A30" s="119" t="s">
        <v>66</v>
      </c>
      <c r="B30" s="35" t="s">
        <v>148</v>
      </c>
      <c r="C30" s="36" t="s">
        <v>49</v>
      </c>
      <c r="D30" s="35"/>
      <c r="E30" s="36">
        <v>30</v>
      </c>
      <c r="F30" s="35">
        <v>1</v>
      </c>
      <c r="G30" s="36">
        <v>30</v>
      </c>
      <c r="H30" s="37"/>
      <c r="I30" s="37"/>
      <c r="J30" s="37"/>
      <c r="K30" s="37"/>
      <c r="L30" s="34"/>
      <c r="M30" s="37"/>
      <c r="N30" s="35"/>
      <c r="O30" s="51"/>
      <c r="P30" s="60"/>
      <c r="Q30" s="51"/>
      <c r="R30" s="58"/>
      <c r="S30" s="64"/>
      <c r="T30" s="115"/>
      <c r="U30" s="115"/>
      <c r="V30" s="116"/>
      <c r="W30" s="64">
        <v>30</v>
      </c>
      <c r="X30" s="59"/>
      <c r="Y30" s="59"/>
      <c r="Z30" s="59"/>
      <c r="AA30" s="44"/>
      <c r="AB30" s="44"/>
      <c r="AC30" s="44"/>
      <c r="AD30" s="44"/>
    </row>
    <row r="31" spans="1:30" s="39" customFormat="1" ht="13.5" customHeight="1">
      <c r="A31" s="465" t="s">
        <v>67</v>
      </c>
      <c r="B31" s="467" t="s">
        <v>149</v>
      </c>
      <c r="C31" s="469" t="s">
        <v>163</v>
      </c>
      <c r="D31" s="467"/>
      <c r="E31" s="469">
        <v>45</v>
      </c>
      <c r="F31" s="35">
        <v>2</v>
      </c>
      <c r="G31" s="232">
        <v>30</v>
      </c>
      <c r="H31" s="471"/>
      <c r="I31" s="37"/>
      <c r="J31" s="471"/>
      <c r="K31" s="471"/>
      <c r="L31" s="481"/>
      <c r="M31" s="471"/>
      <c r="N31" s="467"/>
      <c r="O31" s="443"/>
      <c r="P31" s="463"/>
      <c r="Q31" s="383"/>
      <c r="R31" s="459"/>
      <c r="S31" s="443">
        <v>30</v>
      </c>
      <c r="T31" s="383">
        <v>15</v>
      </c>
      <c r="U31" s="383"/>
      <c r="V31" s="446"/>
      <c r="W31" s="443"/>
      <c r="X31" s="474"/>
      <c r="Y31" s="474"/>
      <c r="Z31" s="474"/>
      <c r="AA31" s="44"/>
      <c r="AB31" s="44"/>
      <c r="AC31" s="44"/>
      <c r="AD31" s="44"/>
    </row>
    <row r="32" spans="1:30" s="39" customFormat="1" ht="13.5" customHeight="1">
      <c r="A32" s="466"/>
      <c r="B32" s="468"/>
      <c r="C32" s="470"/>
      <c r="D32" s="468"/>
      <c r="E32" s="470"/>
      <c r="F32" s="35">
        <v>1</v>
      </c>
      <c r="G32" s="68"/>
      <c r="H32" s="472"/>
      <c r="I32" s="8">
        <v>15</v>
      </c>
      <c r="J32" s="472"/>
      <c r="K32" s="472"/>
      <c r="L32" s="482"/>
      <c r="M32" s="472"/>
      <c r="N32" s="468"/>
      <c r="O32" s="461"/>
      <c r="P32" s="464"/>
      <c r="Q32" s="462"/>
      <c r="R32" s="460"/>
      <c r="S32" s="461"/>
      <c r="T32" s="462"/>
      <c r="U32" s="462"/>
      <c r="V32" s="473"/>
      <c r="W32" s="461"/>
      <c r="X32" s="475"/>
      <c r="Y32" s="475"/>
      <c r="Z32" s="475"/>
      <c r="AA32" s="44"/>
      <c r="AB32" s="44"/>
      <c r="AC32" s="44"/>
      <c r="AD32" s="44"/>
    </row>
    <row r="33" spans="1:30" s="39" customFormat="1" ht="13.5" customHeight="1">
      <c r="A33" s="119" t="s">
        <v>68</v>
      </c>
      <c r="B33" s="35" t="s">
        <v>150</v>
      </c>
      <c r="C33" s="36" t="s">
        <v>49</v>
      </c>
      <c r="D33" s="35"/>
      <c r="E33" s="36">
        <v>30</v>
      </c>
      <c r="F33" s="35">
        <v>2</v>
      </c>
      <c r="G33" s="36"/>
      <c r="H33" s="37">
        <v>30</v>
      </c>
      <c r="I33" s="37"/>
      <c r="J33" s="37"/>
      <c r="K33" s="37"/>
      <c r="L33" s="34"/>
      <c r="M33" s="37"/>
      <c r="N33" s="35"/>
      <c r="O33" s="51"/>
      <c r="P33" s="118"/>
      <c r="Q33" s="64"/>
      <c r="R33" s="58"/>
      <c r="S33" s="64">
        <v>30</v>
      </c>
      <c r="T33" s="115"/>
      <c r="U33" s="115"/>
      <c r="V33" s="116"/>
      <c r="W33" s="64"/>
      <c r="X33" s="59"/>
      <c r="Y33" s="59"/>
      <c r="Z33" s="59"/>
      <c r="AA33" s="44"/>
      <c r="AB33" s="44"/>
      <c r="AC33" s="44"/>
      <c r="AD33" s="44"/>
    </row>
    <row r="34" spans="1:30" s="39" customFormat="1" ht="13.5" customHeight="1">
      <c r="A34" s="119" t="s">
        <v>69</v>
      </c>
      <c r="B34" s="35" t="s">
        <v>151</v>
      </c>
      <c r="C34" s="36" t="s">
        <v>49</v>
      </c>
      <c r="D34" s="35"/>
      <c r="E34" s="36">
        <v>30</v>
      </c>
      <c r="F34" s="35">
        <v>1</v>
      </c>
      <c r="G34" s="36">
        <v>30</v>
      </c>
      <c r="H34" s="37"/>
      <c r="I34" s="37"/>
      <c r="J34" s="37"/>
      <c r="K34" s="37"/>
      <c r="L34" s="34"/>
      <c r="M34" s="37"/>
      <c r="N34" s="35"/>
      <c r="O34" s="51"/>
      <c r="P34" s="118"/>
      <c r="Q34" s="51"/>
      <c r="R34" s="61"/>
      <c r="S34" s="40"/>
      <c r="T34" s="41"/>
      <c r="U34" s="41"/>
      <c r="V34" s="54"/>
      <c r="W34" s="40">
        <v>30</v>
      </c>
      <c r="X34" s="55"/>
      <c r="Y34" s="55"/>
      <c r="Z34" s="55"/>
      <c r="AA34" s="44"/>
      <c r="AB34" s="44"/>
      <c r="AC34" s="44"/>
      <c r="AD34" s="44"/>
    </row>
    <row r="35" spans="1:30" s="39" customFormat="1" ht="13.5" customHeight="1" thickBot="1">
      <c r="A35" s="119" t="s">
        <v>70</v>
      </c>
      <c r="B35" s="35" t="s">
        <v>152</v>
      </c>
      <c r="C35" s="36" t="s">
        <v>49</v>
      </c>
      <c r="D35" s="35"/>
      <c r="E35" s="36">
        <v>25</v>
      </c>
      <c r="F35" s="35">
        <v>1</v>
      </c>
      <c r="G35" s="36"/>
      <c r="H35" s="37">
        <v>25</v>
      </c>
      <c r="I35" s="37"/>
      <c r="J35" s="37"/>
      <c r="K35" s="37"/>
      <c r="L35" s="34"/>
      <c r="M35" s="37"/>
      <c r="N35" s="35"/>
      <c r="O35" s="51"/>
      <c r="P35" s="120"/>
      <c r="Q35" s="51"/>
      <c r="R35" s="58"/>
      <c r="S35" s="141"/>
      <c r="T35" s="41"/>
      <c r="U35" s="41"/>
      <c r="V35" s="54"/>
      <c r="W35" s="40">
        <v>25</v>
      </c>
      <c r="X35" s="55"/>
      <c r="Y35" s="55"/>
      <c r="Z35" s="55"/>
      <c r="AA35" s="44"/>
      <c r="AB35" s="44"/>
      <c r="AC35" s="44"/>
      <c r="AD35" s="44"/>
    </row>
    <row r="36" spans="1:30" s="42" customFormat="1" ht="12.75" thickTop="1" thickBot="1">
      <c r="A36" s="78"/>
      <c r="B36" s="79"/>
      <c r="C36" s="147" t="s">
        <v>175</v>
      </c>
      <c r="D36" s="71" t="s">
        <v>50</v>
      </c>
      <c r="E36" s="70">
        <f>SUM(E23:E35)</f>
        <v>370</v>
      </c>
      <c r="F36" s="71">
        <f>SUM(F23:F35)</f>
        <v>22</v>
      </c>
      <c r="G36" s="70">
        <f>SUM(G23:G35)</f>
        <v>120</v>
      </c>
      <c r="H36" s="70">
        <f>SUM(H23:H35)</f>
        <v>235</v>
      </c>
      <c r="I36" s="70">
        <f>SUM(I22:I35)</f>
        <v>15</v>
      </c>
      <c r="J36" s="70"/>
      <c r="K36" s="70"/>
      <c r="L36" s="70"/>
      <c r="M36" s="70"/>
      <c r="N36" s="71"/>
      <c r="O36" s="70">
        <f>SUM(O23:O35)</f>
        <v>30</v>
      </c>
      <c r="P36" s="70"/>
      <c r="Q36" s="70">
        <f>SUM(Q23:Q35)</f>
        <v>180</v>
      </c>
      <c r="R36" s="71"/>
      <c r="S36" s="70">
        <f>SUM(S23:S35)</f>
        <v>60</v>
      </c>
      <c r="T36" s="72">
        <f>SUM(T23:T35)</f>
        <v>15</v>
      </c>
      <c r="U36" s="72"/>
      <c r="V36" s="71"/>
      <c r="W36" s="70">
        <f>SUM(W23:W35)</f>
        <v>85</v>
      </c>
      <c r="X36" s="73"/>
      <c r="Y36" s="73"/>
      <c r="Z36" s="73"/>
      <c r="AA36" s="48"/>
      <c r="AB36" s="48"/>
      <c r="AC36" s="48"/>
      <c r="AD36" s="48"/>
    </row>
    <row r="37" spans="1:30" s="11" customFormat="1" ht="11.25" customHeight="1" thickTop="1">
      <c r="A37" s="83" t="s">
        <v>71</v>
      </c>
      <c r="B37" s="143" t="s">
        <v>153</v>
      </c>
      <c r="C37" s="110"/>
      <c r="D37" s="112"/>
      <c r="E37" s="110"/>
      <c r="F37" s="112"/>
      <c r="G37" s="110"/>
      <c r="H37" s="89"/>
      <c r="I37" s="111"/>
      <c r="J37" s="111"/>
      <c r="K37" s="111"/>
      <c r="L37" s="86"/>
      <c r="M37" s="86"/>
      <c r="N37" s="88"/>
      <c r="O37" s="110"/>
      <c r="P37" s="111"/>
      <c r="Q37" s="111"/>
      <c r="R37" s="112"/>
      <c r="S37" s="110"/>
      <c r="T37" s="111"/>
      <c r="U37" s="111"/>
      <c r="V37" s="112"/>
      <c r="W37" s="110"/>
      <c r="X37" s="111"/>
      <c r="Y37" s="111"/>
      <c r="Z37" s="111"/>
      <c r="AA37" s="45"/>
      <c r="AB37" s="45"/>
      <c r="AC37" s="45"/>
      <c r="AD37" s="45"/>
    </row>
    <row r="38" spans="1:30" s="11" customFormat="1" ht="11.25" customHeight="1">
      <c r="A38" s="23" t="s">
        <v>29</v>
      </c>
      <c r="B38" s="10" t="s">
        <v>154</v>
      </c>
      <c r="C38" s="9"/>
      <c r="D38" s="10" t="s">
        <v>49</v>
      </c>
      <c r="E38" s="9">
        <v>20</v>
      </c>
      <c r="F38" s="10">
        <v>3</v>
      </c>
      <c r="G38" s="9">
        <v>10</v>
      </c>
      <c r="H38" s="2"/>
      <c r="I38" s="8">
        <v>10</v>
      </c>
      <c r="J38" s="8"/>
      <c r="K38" s="8"/>
      <c r="L38" s="8"/>
      <c r="M38" s="6"/>
      <c r="N38" s="10"/>
      <c r="O38" s="40"/>
      <c r="P38" s="41"/>
      <c r="Q38" s="41"/>
      <c r="R38" s="54"/>
      <c r="S38" s="40"/>
      <c r="T38" s="41"/>
      <c r="U38" s="41">
        <v>10</v>
      </c>
      <c r="V38" s="54">
        <v>10</v>
      </c>
      <c r="W38" s="40"/>
      <c r="X38" s="41"/>
      <c r="Y38" s="41"/>
      <c r="Z38" s="41"/>
      <c r="AA38" s="45"/>
      <c r="AB38" s="45"/>
      <c r="AC38" s="45"/>
      <c r="AD38" s="45"/>
    </row>
    <row r="39" spans="1:30" s="11" customFormat="1" ht="11.25" customHeight="1">
      <c r="A39" s="130" t="s">
        <v>30</v>
      </c>
      <c r="B39" s="35" t="s">
        <v>155</v>
      </c>
      <c r="C39" s="36"/>
      <c r="D39" s="35" t="s">
        <v>49</v>
      </c>
      <c r="E39" s="36">
        <v>20</v>
      </c>
      <c r="F39" s="35">
        <v>3</v>
      </c>
      <c r="G39" s="36">
        <v>10</v>
      </c>
      <c r="H39" s="108"/>
      <c r="I39" s="37">
        <v>10</v>
      </c>
      <c r="J39" s="37"/>
      <c r="K39" s="37"/>
      <c r="L39" s="37"/>
      <c r="M39" s="37"/>
      <c r="N39" s="35"/>
      <c r="O39" s="51"/>
      <c r="P39" s="100"/>
      <c r="Q39" s="100"/>
      <c r="R39" s="101"/>
      <c r="S39" s="51"/>
      <c r="T39" s="100"/>
      <c r="U39" s="100">
        <v>10</v>
      </c>
      <c r="V39" s="101">
        <v>10</v>
      </c>
      <c r="W39" s="51"/>
      <c r="X39" s="100"/>
      <c r="Y39" s="100"/>
      <c r="Z39" s="100"/>
      <c r="AA39" s="45"/>
      <c r="AB39" s="45"/>
      <c r="AC39" s="45"/>
      <c r="AD39" s="45"/>
    </row>
    <row r="40" spans="1:30" s="11" customFormat="1" ht="11.25" customHeight="1">
      <c r="A40" s="23" t="s">
        <v>27</v>
      </c>
      <c r="B40" s="10" t="s">
        <v>156</v>
      </c>
      <c r="C40" s="9"/>
      <c r="D40" s="10" t="s">
        <v>49</v>
      </c>
      <c r="E40" s="9">
        <v>15</v>
      </c>
      <c r="F40" s="10">
        <v>3</v>
      </c>
      <c r="G40" s="9">
        <v>5</v>
      </c>
      <c r="H40" s="7"/>
      <c r="I40" s="8">
        <v>10</v>
      </c>
      <c r="J40" s="8"/>
      <c r="K40" s="8"/>
      <c r="L40" s="7"/>
      <c r="M40" s="7"/>
      <c r="N40" s="25"/>
      <c r="O40" s="40"/>
      <c r="P40" s="41"/>
      <c r="Q40" s="41"/>
      <c r="R40" s="54"/>
      <c r="S40" s="40"/>
      <c r="T40" s="41"/>
      <c r="U40" s="41">
        <v>5</v>
      </c>
      <c r="V40" s="54">
        <v>10</v>
      </c>
      <c r="W40" s="40"/>
      <c r="X40" s="41"/>
      <c r="Y40" s="41"/>
      <c r="Z40" s="41"/>
      <c r="AA40" s="45"/>
      <c r="AB40" s="45"/>
      <c r="AC40" s="45"/>
      <c r="AD40" s="45"/>
    </row>
    <row r="41" spans="1:30" s="11" customFormat="1">
      <c r="A41" s="368" t="s">
        <v>31</v>
      </c>
      <c r="B41" s="371" t="s">
        <v>157</v>
      </c>
      <c r="C41" s="374" t="s">
        <v>22</v>
      </c>
      <c r="D41" s="371" t="s">
        <v>74</v>
      </c>
      <c r="E41" s="374">
        <v>60</v>
      </c>
      <c r="F41" s="99">
        <v>3</v>
      </c>
      <c r="G41" s="380"/>
      <c r="H41" s="377"/>
      <c r="I41" s="383"/>
      <c r="J41" s="383"/>
      <c r="K41" s="383"/>
      <c r="L41" s="383"/>
      <c r="M41" s="383">
        <v>60</v>
      </c>
      <c r="N41" s="446"/>
      <c r="O41" s="443"/>
      <c r="P41" s="383"/>
      <c r="Q41" s="383"/>
      <c r="R41" s="446"/>
      <c r="S41" s="443"/>
      <c r="T41" s="383"/>
      <c r="U41" s="383"/>
      <c r="V41" s="446">
        <v>15</v>
      </c>
      <c r="W41" s="443"/>
      <c r="X41" s="383">
        <v>15</v>
      </c>
      <c r="Y41" s="401"/>
      <c r="Z41" s="401">
        <v>30</v>
      </c>
      <c r="AA41" s="45"/>
      <c r="AB41" s="45"/>
      <c r="AC41" s="45"/>
      <c r="AD41" s="45"/>
    </row>
    <row r="42" spans="1:30" s="11" customFormat="1" ht="11.25" customHeight="1">
      <c r="A42" s="369"/>
      <c r="B42" s="372"/>
      <c r="C42" s="375"/>
      <c r="D42" s="372"/>
      <c r="E42" s="375"/>
      <c r="F42" s="92">
        <v>3</v>
      </c>
      <c r="G42" s="381"/>
      <c r="H42" s="378"/>
      <c r="I42" s="384"/>
      <c r="J42" s="384"/>
      <c r="K42" s="384"/>
      <c r="L42" s="384"/>
      <c r="M42" s="384"/>
      <c r="N42" s="447"/>
      <c r="O42" s="444"/>
      <c r="P42" s="384"/>
      <c r="Q42" s="384"/>
      <c r="R42" s="447"/>
      <c r="S42" s="444"/>
      <c r="T42" s="384"/>
      <c r="U42" s="384"/>
      <c r="V42" s="447"/>
      <c r="W42" s="444"/>
      <c r="X42" s="384"/>
      <c r="Y42" s="449"/>
      <c r="Z42" s="449"/>
      <c r="AA42" s="45"/>
      <c r="AB42" s="45"/>
      <c r="AC42" s="45"/>
      <c r="AD42" s="45"/>
    </row>
    <row r="43" spans="1:30" s="11" customFormat="1" ht="11.25" customHeight="1" thickBot="1">
      <c r="A43" s="370"/>
      <c r="B43" s="373"/>
      <c r="C43" s="376"/>
      <c r="D43" s="373"/>
      <c r="E43" s="376"/>
      <c r="F43" s="149">
        <v>6</v>
      </c>
      <c r="G43" s="382"/>
      <c r="H43" s="379"/>
      <c r="I43" s="385"/>
      <c r="J43" s="385"/>
      <c r="K43" s="385"/>
      <c r="L43" s="385"/>
      <c r="M43" s="385"/>
      <c r="N43" s="448"/>
      <c r="O43" s="445"/>
      <c r="P43" s="385"/>
      <c r="Q43" s="385"/>
      <c r="R43" s="448"/>
      <c r="S43" s="445"/>
      <c r="T43" s="385"/>
      <c r="U43" s="385"/>
      <c r="V43" s="448"/>
      <c r="W43" s="445"/>
      <c r="X43" s="385"/>
      <c r="Y43" s="450"/>
      <c r="Z43" s="450"/>
      <c r="AA43" s="45"/>
      <c r="AB43" s="45"/>
      <c r="AC43" s="45"/>
      <c r="AD43" s="45"/>
    </row>
    <row r="44" spans="1:30" s="13" customFormat="1" ht="12.75" thickTop="1" thickBot="1">
      <c r="A44" s="80"/>
      <c r="B44" s="81"/>
      <c r="C44" s="74" t="s">
        <v>75</v>
      </c>
      <c r="D44" s="75" t="s">
        <v>76</v>
      </c>
      <c r="E44" s="74">
        <f>SUM(E38:E42)</f>
        <v>115</v>
      </c>
      <c r="F44" s="75">
        <f>SUM(F38:F43)</f>
        <v>21</v>
      </c>
      <c r="G44" s="74">
        <f>SUM(G38:G42)</f>
        <v>25</v>
      </c>
      <c r="H44" s="76"/>
      <c r="I44" s="76">
        <f>SUM(I38:I42)</f>
        <v>30</v>
      </c>
      <c r="J44" s="76"/>
      <c r="K44" s="76"/>
      <c r="L44" s="76"/>
      <c r="M44" s="76">
        <f>SUM(M38:M42)</f>
        <v>60</v>
      </c>
      <c r="N44" s="75"/>
      <c r="O44" s="74"/>
      <c r="P44" s="76"/>
      <c r="Q44" s="76"/>
      <c r="R44" s="75"/>
      <c r="S44" s="74"/>
      <c r="T44" s="76"/>
      <c r="U44" s="76">
        <f>SUM(U38:U42)</f>
        <v>25</v>
      </c>
      <c r="V44" s="75">
        <f>SUM(V38:V42)</f>
        <v>45</v>
      </c>
      <c r="W44" s="74"/>
      <c r="X44" s="76">
        <f>SUM(X38:X42)</f>
        <v>15</v>
      </c>
      <c r="Y44" s="76"/>
      <c r="Z44" s="76">
        <f>SUM(Z38:Z42)</f>
        <v>30</v>
      </c>
      <c r="AA44" s="48"/>
      <c r="AB44" s="48"/>
      <c r="AC44" s="48"/>
      <c r="AD44" s="48"/>
    </row>
    <row r="45" spans="1:30" ht="22.5" customHeight="1" thickTop="1" thickBot="1">
      <c r="A45" s="451" t="s">
        <v>129</v>
      </c>
      <c r="B45" s="452"/>
      <c r="C45" s="452"/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3"/>
    </row>
    <row r="46" spans="1:30" s="1" customFormat="1" ht="24" customHeight="1" thickTop="1">
      <c r="A46" s="430" t="s">
        <v>77</v>
      </c>
      <c r="B46" s="438" t="s">
        <v>32</v>
      </c>
      <c r="C46" s="441" t="s">
        <v>0</v>
      </c>
      <c r="D46" s="442"/>
      <c r="E46" s="420" t="s">
        <v>18</v>
      </c>
      <c r="F46" s="422" t="s">
        <v>1</v>
      </c>
      <c r="G46" s="322" t="s">
        <v>2</v>
      </c>
      <c r="H46" s="390"/>
      <c r="I46" s="390"/>
      <c r="J46" s="390"/>
      <c r="K46" s="390"/>
      <c r="L46" s="390"/>
      <c r="M46" s="390"/>
      <c r="N46" s="391"/>
      <c r="O46" s="424" t="s">
        <v>52</v>
      </c>
      <c r="P46" s="425"/>
      <c r="Q46" s="425"/>
      <c r="R46" s="426"/>
      <c r="S46" s="424" t="s">
        <v>53</v>
      </c>
      <c r="T46" s="425"/>
      <c r="U46" s="425"/>
      <c r="V46" s="426"/>
      <c r="W46" s="424" t="s">
        <v>54</v>
      </c>
      <c r="X46" s="425"/>
      <c r="Y46" s="425"/>
      <c r="Z46" s="425"/>
      <c r="AA46" s="47"/>
      <c r="AB46" s="47"/>
      <c r="AC46" s="47"/>
      <c r="AD46" s="47"/>
    </row>
    <row r="47" spans="1:30" s="1" customFormat="1" ht="12" customHeight="1">
      <c r="A47" s="431"/>
      <c r="B47" s="439"/>
      <c r="C47" s="424" t="s">
        <v>11</v>
      </c>
      <c r="D47" s="426" t="s">
        <v>10</v>
      </c>
      <c r="E47" s="420"/>
      <c r="F47" s="422"/>
      <c r="G47" s="322" t="s">
        <v>3</v>
      </c>
      <c r="H47" s="390" t="s">
        <v>4</v>
      </c>
      <c r="I47" s="390" t="s">
        <v>5</v>
      </c>
      <c r="J47" s="390"/>
      <c r="K47" s="390"/>
      <c r="L47" s="390" t="s">
        <v>7</v>
      </c>
      <c r="M47" s="390" t="s">
        <v>8</v>
      </c>
      <c r="N47" s="391" t="s">
        <v>9</v>
      </c>
      <c r="O47" s="322" t="s">
        <v>12</v>
      </c>
      <c r="P47" s="390"/>
      <c r="Q47" s="390" t="s">
        <v>13</v>
      </c>
      <c r="R47" s="391"/>
      <c r="S47" s="322" t="s">
        <v>14</v>
      </c>
      <c r="T47" s="390"/>
      <c r="U47" s="390" t="s">
        <v>15</v>
      </c>
      <c r="V47" s="391"/>
      <c r="W47" s="322" t="s">
        <v>16</v>
      </c>
      <c r="X47" s="390"/>
      <c r="Y47" s="390" t="s">
        <v>17</v>
      </c>
      <c r="Z47" s="390"/>
      <c r="AA47" s="47"/>
      <c r="AB47" s="47"/>
      <c r="AC47" s="47"/>
      <c r="AD47" s="47"/>
    </row>
    <row r="48" spans="1:30" s="1" customFormat="1" ht="13.5" customHeight="1" thickBot="1">
      <c r="A48" s="432"/>
      <c r="B48" s="440"/>
      <c r="C48" s="433"/>
      <c r="D48" s="434"/>
      <c r="E48" s="421"/>
      <c r="F48" s="423"/>
      <c r="G48" s="435"/>
      <c r="H48" s="392"/>
      <c r="I48" s="150" t="s">
        <v>6</v>
      </c>
      <c r="J48" s="150" t="s">
        <v>3</v>
      </c>
      <c r="K48" s="150" t="s">
        <v>7</v>
      </c>
      <c r="L48" s="392"/>
      <c r="M48" s="392"/>
      <c r="N48" s="393"/>
      <c r="O48" s="151" t="s">
        <v>19</v>
      </c>
      <c r="P48" s="150" t="s">
        <v>5</v>
      </c>
      <c r="Q48" s="150" t="s">
        <v>19</v>
      </c>
      <c r="R48" s="152" t="s">
        <v>5</v>
      </c>
      <c r="S48" s="151" t="s">
        <v>19</v>
      </c>
      <c r="T48" s="150" t="s">
        <v>5</v>
      </c>
      <c r="U48" s="150" t="s">
        <v>19</v>
      </c>
      <c r="V48" s="152" t="s">
        <v>5</v>
      </c>
      <c r="W48" s="151" t="s">
        <v>19</v>
      </c>
      <c r="X48" s="150" t="s">
        <v>5</v>
      </c>
      <c r="Y48" s="150" t="s">
        <v>19</v>
      </c>
      <c r="Z48" s="150" t="s">
        <v>5</v>
      </c>
      <c r="AA48" s="47"/>
      <c r="AB48" s="47"/>
      <c r="AC48" s="47"/>
      <c r="AD48" s="47"/>
    </row>
    <row r="49" spans="1:30" s="13" customFormat="1" ht="22.5" customHeight="1" thickTop="1">
      <c r="A49" s="83" t="s">
        <v>78</v>
      </c>
      <c r="B49" s="137"/>
      <c r="C49" s="110"/>
      <c r="D49" s="112"/>
      <c r="E49" s="110"/>
      <c r="F49" s="112"/>
      <c r="G49" s="110"/>
      <c r="H49" s="90"/>
      <c r="I49" s="111"/>
      <c r="J49" s="111"/>
      <c r="K49" s="111"/>
      <c r="L49" s="111"/>
      <c r="M49" s="111"/>
      <c r="N49" s="112"/>
      <c r="O49" s="110"/>
      <c r="P49" s="111"/>
      <c r="Q49" s="111"/>
      <c r="R49" s="112"/>
      <c r="S49" s="110"/>
      <c r="T49" s="111"/>
      <c r="U49" s="111"/>
      <c r="V49" s="112"/>
      <c r="W49" s="110"/>
      <c r="X49" s="111"/>
      <c r="Y49" s="84"/>
      <c r="Z49" s="84"/>
      <c r="AA49" s="48"/>
      <c r="AB49" s="48"/>
      <c r="AC49" s="48"/>
      <c r="AD49" s="48"/>
    </row>
    <row r="50" spans="1:30">
      <c r="A50" s="368" t="s">
        <v>79</v>
      </c>
      <c r="B50" s="371"/>
      <c r="C50" s="197" t="s">
        <v>21</v>
      </c>
      <c r="D50" s="371"/>
      <c r="E50" s="374">
        <v>60</v>
      </c>
      <c r="F50" s="196">
        <v>3</v>
      </c>
      <c r="G50" s="192">
        <v>30</v>
      </c>
      <c r="H50" s="401"/>
      <c r="I50" s="193"/>
      <c r="J50" s="383"/>
      <c r="K50" s="383"/>
      <c r="L50" s="383"/>
      <c r="M50" s="383"/>
      <c r="N50" s="479"/>
      <c r="O50" s="399"/>
      <c r="P50" s="383"/>
      <c r="Q50" s="463"/>
      <c r="R50" s="459"/>
      <c r="S50" s="443">
        <v>30</v>
      </c>
      <c r="T50" s="383">
        <v>30</v>
      </c>
      <c r="U50" s="383"/>
      <c r="V50" s="459"/>
      <c r="W50" s="483"/>
      <c r="X50" s="463"/>
      <c r="Y50" s="401"/>
      <c r="Z50" s="401"/>
    </row>
    <row r="51" spans="1:30" s="198" customFormat="1">
      <c r="A51" s="476"/>
      <c r="B51" s="477"/>
      <c r="C51" s="233" t="s">
        <v>49</v>
      </c>
      <c r="D51" s="477"/>
      <c r="E51" s="478"/>
      <c r="F51" s="92">
        <v>2</v>
      </c>
      <c r="G51" s="141"/>
      <c r="H51" s="402"/>
      <c r="I51" s="41">
        <v>30</v>
      </c>
      <c r="J51" s="462"/>
      <c r="K51" s="462"/>
      <c r="L51" s="462"/>
      <c r="M51" s="462"/>
      <c r="N51" s="480"/>
      <c r="O51" s="400"/>
      <c r="P51" s="462"/>
      <c r="Q51" s="464"/>
      <c r="R51" s="460"/>
      <c r="S51" s="461"/>
      <c r="T51" s="462"/>
      <c r="U51" s="462"/>
      <c r="V51" s="460"/>
      <c r="W51" s="484"/>
      <c r="X51" s="464"/>
      <c r="Y51" s="402"/>
      <c r="Z51" s="402"/>
      <c r="AA51" s="44"/>
      <c r="AB51" s="44"/>
      <c r="AC51" s="44"/>
      <c r="AD51" s="44"/>
    </row>
    <row r="52" spans="1:30" ht="14.25" customHeight="1">
      <c r="A52" s="23" t="s">
        <v>80</v>
      </c>
      <c r="B52" s="92"/>
      <c r="C52" s="93" t="s">
        <v>21</v>
      </c>
      <c r="D52" s="92"/>
      <c r="E52" s="93">
        <v>30</v>
      </c>
      <c r="F52" s="92">
        <v>2</v>
      </c>
      <c r="G52" s="9"/>
      <c r="H52" s="168">
        <v>30</v>
      </c>
      <c r="I52" s="8"/>
      <c r="J52" s="8"/>
      <c r="K52" s="8"/>
      <c r="L52" s="8"/>
      <c r="M52" s="8"/>
      <c r="N52" s="10"/>
      <c r="O52" s="40"/>
      <c r="P52" s="41"/>
      <c r="Q52" s="41"/>
      <c r="R52" s="54"/>
      <c r="S52" s="62">
        <v>30</v>
      </c>
      <c r="T52" s="41"/>
      <c r="U52" s="62"/>
      <c r="V52" s="63"/>
      <c r="W52" s="62"/>
      <c r="X52" s="52"/>
      <c r="Y52" s="105"/>
      <c r="Z52" s="105"/>
    </row>
    <row r="53" spans="1:30" ht="12.75" customHeight="1">
      <c r="A53" s="465" t="s">
        <v>95</v>
      </c>
      <c r="B53" s="467"/>
      <c r="C53" s="232" t="s">
        <v>21</v>
      </c>
      <c r="D53" s="467"/>
      <c r="E53" s="469">
        <v>90</v>
      </c>
      <c r="F53" s="10">
        <v>2</v>
      </c>
      <c r="G53" s="9">
        <v>30</v>
      </c>
      <c r="H53" s="417"/>
      <c r="I53" s="8"/>
      <c r="J53" s="471"/>
      <c r="K53" s="471"/>
      <c r="L53" s="471"/>
      <c r="M53" s="471"/>
      <c r="N53" s="467"/>
      <c r="O53" s="443"/>
      <c r="P53" s="383"/>
      <c r="Q53" s="383"/>
      <c r="R53" s="446"/>
      <c r="S53" s="443">
        <v>30</v>
      </c>
      <c r="T53" s="383">
        <v>60</v>
      </c>
      <c r="U53" s="383"/>
      <c r="V53" s="446"/>
      <c r="W53" s="443"/>
      <c r="X53" s="383"/>
      <c r="Y53" s="401"/>
      <c r="Z53" s="401"/>
    </row>
    <row r="54" spans="1:30" s="198" customFormat="1" ht="12.75" customHeight="1">
      <c r="A54" s="466"/>
      <c r="B54" s="468"/>
      <c r="C54" s="68" t="s">
        <v>49</v>
      </c>
      <c r="D54" s="468"/>
      <c r="E54" s="470"/>
      <c r="F54" s="10">
        <v>3</v>
      </c>
      <c r="G54" s="9"/>
      <c r="H54" s="418"/>
      <c r="I54" s="8">
        <v>60</v>
      </c>
      <c r="J54" s="472"/>
      <c r="K54" s="472"/>
      <c r="L54" s="472"/>
      <c r="M54" s="472"/>
      <c r="N54" s="468"/>
      <c r="O54" s="461"/>
      <c r="P54" s="462"/>
      <c r="Q54" s="462"/>
      <c r="R54" s="473"/>
      <c r="S54" s="461"/>
      <c r="T54" s="462"/>
      <c r="U54" s="462"/>
      <c r="V54" s="473"/>
      <c r="W54" s="461"/>
      <c r="X54" s="462"/>
      <c r="Y54" s="402"/>
      <c r="Z54" s="402"/>
      <c r="AA54" s="44"/>
      <c r="AB54" s="44"/>
      <c r="AC54" s="44"/>
      <c r="AD54" s="44"/>
    </row>
    <row r="55" spans="1:30" ht="15" customHeight="1">
      <c r="A55" s="465" t="s">
        <v>81</v>
      </c>
      <c r="B55" s="467"/>
      <c r="C55" s="469"/>
      <c r="D55" s="35" t="s">
        <v>21</v>
      </c>
      <c r="E55" s="469">
        <v>75</v>
      </c>
      <c r="F55" s="10">
        <v>2</v>
      </c>
      <c r="G55" s="9">
        <v>30</v>
      </c>
      <c r="H55" s="417"/>
      <c r="I55" s="8"/>
      <c r="J55" s="471"/>
      <c r="K55" s="471"/>
      <c r="L55" s="471"/>
      <c r="M55" s="471"/>
      <c r="N55" s="467"/>
      <c r="O55" s="443"/>
      <c r="P55" s="383"/>
      <c r="Q55" s="383"/>
      <c r="R55" s="446"/>
      <c r="S55" s="443"/>
      <c r="T55" s="383"/>
      <c r="U55" s="383">
        <v>30</v>
      </c>
      <c r="V55" s="446">
        <v>45</v>
      </c>
      <c r="W55" s="443"/>
      <c r="X55" s="383"/>
      <c r="Y55" s="401"/>
      <c r="Z55" s="401"/>
    </row>
    <row r="56" spans="1:30" s="198" customFormat="1" ht="12.75" customHeight="1">
      <c r="A56" s="466"/>
      <c r="B56" s="468"/>
      <c r="C56" s="470"/>
      <c r="D56" s="10" t="s">
        <v>49</v>
      </c>
      <c r="E56" s="470"/>
      <c r="F56" s="10">
        <v>2</v>
      </c>
      <c r="G56" s="9"/>
      <c r="H56" s="418"/>
      <c r="I56" s="8">
        <v>45</v>
      </c>
      <c r="J56" s="472"/>
      <c r="K56" s="472"/>
      <c r="L56" s="472"/>
      <c r="M56" s="472"/>
      <c r="N56" s="468"/>
      <c r="O56" s="461"/>
      <c r="P56" s="462"/>
      <c r="Q56" s="462"/>
      <c r="R56" s="473"/>
      <c r="S56" s="461"/>
      <c r="T56" s="462"/>
      <c r="U56" s="462"/>
      <c r="V56" s="473"/>
      <c r="W56" s="461"/>
      <c r="X56" s="462"/>
      <c r="Y56" s="402"/>
      <c r="Z56" s="402"/>
      <c r="AA56" s="44"/>
      <c r="AB56" s="44"/>
      <c r="AC56" s="44"/>
      <c r="AD56" s="44"/>
    </row>
    <row r="57" spans="1:30" ht="11.25" customHeight="1">
      <c r="A57" s="23" t="s">
        <v>82</v>
      </c>
      <c r="B57" s="10"/>
      <c r="C57" s="9" t="s">
        <v>49</v>
      </c>
      <c r="D57" s="10"/>
      <c r="E57" s="9">
        <v>30</v>
      </c>
      <c r="F57" s="10">
        <v>2</v>
      </c>
      <c r="G57" s="9"/>
      <c r="H57" s="2">
        <v>30</v>
      </c>
      <c r="I57" s="8"/>
      <c r="J57" s="8"/>
      <c r="K57" s="8"/>
      <c r="L57" s="8"/>
      <c r="M57" s="8"/>
      <c r="N57" s="10"/>
      <c r="O57" s="40"/>
      <c r="P57" s="41"/>
      <c r="Q57" s="41"/>
      <c r="R57" s="54"/>
      <c r="S57" s="40"/>
      <c r="T57" s="41"/>
      <c r="U57" s="41"/>
      <c r="V57" s="54"/>
      <c r="W57" s="40">
        <v>30</v>
      </c>
      <c r="X57" s="41"/>
      <c r="Y57" s="12"/>
      <c r="Z57" s="12"/>
    </row>
    <row r="58" spans="1:30" ht="12.75" customHeight="1">
      <c r="A58" s="465" t="s">
        <v>83</v>
      </c>
      <c r="B58" s="467"/>
      <c r="C58" s="469" t="s">
        <v>163</v>
      </c>
      <c r="D58" s="467"/>
      <c r="E58" s="469">
        <v>45</v>
      </c>
      <c r="F58" s="35">
        <v>1</v>
      </c>
      <c r="G58" s="36">
        <v>15</v>
      </c>
      <c r="H58" s="417"/>
      <c r="I58" s="37"/>
      <c r="J58" s="471"/>
      <c r="K58" s="471"/>
      <c r="L58" s="471"/>
      <c r="M58" s="471"/>
      <c r="N58" s="467"/>
      <c r="O58" s="443"/>
      <c r="P58" s="383"/>
      <c r="Q58" s="383"/>
      <c r="R58" s="446"/>
      <c r="S58" s="443"/>
      <c r="T58" s="383"/>
      <c r="U58" s="383"/>
      <c r="V58" s="446"/>
      <c r="W58" s="443">
        <v>15</v>
      </c>
      <c r="X58" s="383">
        <v>30</v>
      </c>
      <c r="Y58" s="401"/>
      <c r="Z58" s="401"/>
    </row>
    <row r="59" spans="1:30" s="198" customFormat="1">
      <c r="A59" s="466"/>
      <c r="B59" s="468"/>
      <c r="C59" s="470"/>
      <c r="D59" s="468"/>
      <c r="E59" s="470"/>
      <c r="F59" s="35">
        <v>2</v>
      </c>
      <c r="G59" s="36"/>
      <c r="H59" s="418"/>
      <c r="I59" s="36">
        <v>30</v>
      </c>
      <c r="J59" s="472"/>
      <c r="K59" s="472"/>
      <c r="L59" s="472"/>
      <c r="M59" s="472"/>
      <c r="N59" s="468"/>
      <c r="O59" s="461"/>
      <c r="P59" s="462"/>
      <c r="Q59" s="462"/>
      <c r="R59" s="473"/>
      <c r="S59" s="461"/>
      <c r="T59" s="462"/>
      <c r="U59" s="462"/>
      <c r="V59" s="473"/>
      <c r="W59" s="461"/>
      <c r="X59" s="462"/>
      <c r="Y59" s="402"/>
      <c r="Z59" s="402"/>
      <c r="AA59" s="44"/>
      <c r="AB59" s="44"/>
      <c r="AC59" s="44"/>
      <c r="AD59" s="44"/>
    </row>
    <row r="60" spans="1:30" s="138" customFormat="1">
      <c r="A60" s="465" t="s">
        <v>84</v>
      </c>
      <c r="B60" s="467"/>
      <c r="C60" s="9" t="s">
        <v>21</v>
      </c>
      <c r="D60" s="467"/>
      <c r="E60" s="469">
        <v>45</v>
      </c>
      <c r="F60" s="10">
        <v>1</v>
      </c>
      <c r="G60" s="9">
        <v>15</v>
      </c>
      <c r="H60" s="417"/>
      <c r="I60" s="9"/>
      <c r="J60" s="471"/>
      <c r="K60" s="471"/>
      <c r="L60" s="471"/>
      <c r="M60" s="471"/>
      <c r="N60" s="467"/>
      <c r="O60" s="443"/>
      <c r="P60" s="383"/>
      <c r="Q60" s="383"/>
      <c r="R60" s="446"/>
      <c r="S60" s="443"/>
      <c r="T60" s="383"/>
      <c r="U60" s="383"/>
      <c r="V60" s="446"/>
      <c r="W60" s="443">
        <v>15</v>
      </c>
      <c r="X60" s="383">
        <v>30</v>
      </c>
      <c r="Y60" s="401"/>
      <c r="Z60" s="401"/>
      <c r="AA60" s="44"/>
      <c r="AB60" s="44"/>
      <c r="AC60" s="44"/>
      <c r="AD60" s="44"/>
    </row>
    <row r="61" spans="1:30" s="198" customFormat="1">
      <c r="A61" s="466"/>
      <c r="B61" s="468"/>
      <c r="C61" s="9" t="s">
        <v>49</v>
      </c>
      <c r="D61" s="468"/>
      <c r="E61" s="470"/>
      <c r="F61" s="10">
        <v>2</v>
      </c>
      <c r="G61" s="9"/>
      <c r="H61" s="418"/>
      <c r="I61" s="9">
        <v>30</v>
      </c>
      <c r="J61" s="472"/>
      <c r="K61" s="472"/>
      <c r="L61" s="472"/>
      <c r="M61" s="472"/>
      <c r="N61" s="468"/>
      <c r="O61" s="461"/>
      <c r="P61" s="462"/>
      <c r="Q61" s="462"/>
      <c r="R61" s="473"/>
      <c r="S61" s="461"/>
      <c r="T61" s="462"/>
      <c r="U61" s="462"/>
      <c r="V61" s="473"/>
      <c r="W61" s="461"/>
      <c r="X61" s="462"/>
      <c r="Y61" s="402"/>
      <c r="Z61" s="402"/>
      <c r="AA61" s="44"/>
      <c r="AB61" s="44"/>
      <c r="AC61" s="44"/>
      <c r="AD61" s="44"/>
    </row>
    <row r="62" spans="1:30" s="138" customFormat="1">
      <c r="A62" s="465" t="s">
        <v>85</v>
      </c>
      <c r="B62" s="467"/>
      <c r="C62" s="469" t="s">
        <v>49</v>
      </c>
      <c r="D62" s="467"/>
      <c r="E62" s="469">
        <v>45</v>
      </c>
      <c r="F62" s="10">
        <v>1</v>
      </c>
      <c r="G62" s="9">
        <v>15</v>
      </c>
      <c r="H62" s="417"/>
      <c r="I62" s="9"/>
      <c r="J62" s="471"/>
      <c r="K62" s="471"/>
      <c r="L62" s="471"/>
      <c r="M62" s="471"/>
      <c r="N62" s="467"/>
      <c r="O62" s="443"/>
      <c r="P62" s="383"/>
      <c r="Q62" s="383"/>
      <c r="R62" s="446"/>
      <c r="S62" s="443"/>
      <c r="T62" s="383"/>
      <c r="U62" s="383"/>
      <c r="V62" s="446"/>
      <c r="W62" s="443">
        <v>15</v>
      </c>
      <c r="X62" s="383">
        <v>30</v>
      </c>
      <c r="Y62" s="401"/>
      <c r="Z62" s="401"/>
      <c r="AA62" s="44"/>
      <c r="AB62" s="44"/>
      <c r="AC62" s="44"/>
      <c r="AD62" s="44"/>
    </row>
    <row r="63" spans="1:30" s="198" customFormat="1">
      <c r="A63" s="485"/>
      <c r="B63" s="486"/>
      <c r="C63" s="470"/>
      <c r="D63" s="468"/>
      <c r="E63" s="470"/>
      <c r="F63" s="154">
        <v>2</v>
      </c>
      <c r="G63" s="153"/>
      <c r="H63" s="418"/>
      <c r="I63" s="153">
        <v>30</v>
      </c>
      <c r="J63" s="472"/>
      <c r="K63" s="472"/>
      <c r="L63" s="472"/>
      <c r="M63" s="472"/>
      <c r="N63" s="468"/>
      <c r="O63" s="461"/>
      <c r="P63" s="462"/>
      <c r="Q63" s="462"/>
      <c r="R63" s="473"/>
      <c r="S63" s="461"/>
      <c r="T63" s="462"/>
      <c r="U63" s="462"/>
      <c r="V63" s="473"/>
      <c r="W63" s="461"/>
      <c r="X63" s="462"/>
      <c r="Y63" s="402"/>
      <c r="Z63" s="402"/>
      <c r="AA63" s="44"/>
      <c r="AB63" s="44"/>
      <c r="AC63" s="44"/>
      <c r="AD63" s="44"/>
    </row>
    <row r="64" spans="1:30" s="138" customFormat="1" ht="12" thickBot="1">
      <c r="A64" s="26" t="s">
        <v>86</v>
      </c>
      <c r="B64" s="27"/>
      <c r="C64" s="28"/>
      <c r="D64" s="27" t="s">
        <v>49</v>
      </c>
      <c r="E64" s="28">
        <v>30</v>
      </c>
      <c r="F64" s="27">
        <v>1</v>
      </c>
      <c r="G64" s="28"/>
      <c r="H64" s="234"/>
      <c r="I64" s="28">
        <v>30</v>
      </c>
      <c r="J64" s="28"/>
      <c r="K64" s="28"/>
      <c r="L64" s="28"/>
      <c r="M64" s="28"/>
      <c r="N64" s="27"/>
      <c r="O64" s="29"/>
      <c r="P64" s="29"/>
      <c r="Q64" s="29"/>
      <c r="R64" s="56"/>
      <c r="S64" s="29"/>
      <c r="T64" s="29"/>
      <c r="U64" s="29"/>
      <c r="V64" s="56">
        <v>30</v>
      </c>
      <c r="W64" s="29"/>
      <c r="X64" s="29"/>
      <c r="Y64" s="235"/>
      <c r="Z64" s="235"/>
      <c r="AA64" s="44"/>
      <c r="AB64" s="44"/>
      <c r="AC64" s="44"/>
      <c r="AD64" s="44"/>
    </row>
    <row r="65" spans="1:30" s="13" customFormat="1" ht="12.75" thickTop="1" thickBot="1">
      <c r="A65" s="78"/>
      <c r="B65" s="82"/>
      <c r="C65" s="156" t="s">
        <v>87</v>
      </c>
      <c r="D65" s="148" t="s">
        <v>88</v>
      </c>
      <c r="E65" s="70">
        <f>SUM(E50:E64)</f>
        <v>450</v>
      </c>
      <c r="F65" s="71">
        <f>SUM(F50:F64)</f>
        <v>28</v>
      </c>
      <c r="G65" s="70">
        <f>SUM(G50:G62)</f>
        <v>135</v>
      </c>
      <c r="H65" s="70">
        <f>SUM(H50:H58)</f>
        <v>60</v>
      </c>
      <c r="I65" s="70">
        <f>SUM(I50:I64)</f>
        <v>255</v>
      </c>
      <c r="J65" s="70"/>
      <c r="K65" s="70"/>
      <c r="L65" s="70"/>
      <c r="M65" s="70"/>
      <c r="N65" s="71"/>
      <c r="O65" s="70"/>
      <c r="P65" s="70"/>
      <c r="Q65" s="70"/>
      <c r="R65" s="71"/>
      <c r="S65" s="70">
        <f t="shared" ref="S65:X65" si="0">SUM(S50:S64)</f>
        <v>90</v>
      </c>
      <c r="T65" s="70">
        <f t="shared" si="0"/>
        <v>90</v>
      </c>
      <c r="U65" s="70">
        <f t="shared" si="0"/>
        <v>30</v>
      </c>
      <c r="V65" s="71">
        <f t="shared" si="0"/>
        <v>75</v>
      </c>
      <c r="W65" s="70">
        <f t="shared" si="0"/>
        <v>75</v>
      </c>
      <c r="X65" s="70">
        <f t="shared" si="0"/>
        <v>90</v>
      </c>
      <c r="Y65" s="70"/>
      <c r="Z65" s="70"/>
      <c r="AA65" s="48"/>
      <c r="AB65" s="48"/>
      <c r="AC65" s="48"/>
      <c r="AD65" s="48"/>
    </row>
    <row r="66" spans="1:30" ht="12" customHeight="1" thickTop="1">
      <c r="A66" s="275" t="s">
        <v>173</v>
      </c>
      <c r="B66" s="258"/>
      <c r="C66" s="38"/>
      <c r="D66" s="252"/>
      <c r="E66" s="38"/>
      <c r="F66" s="252"/>
      <c r="G66" s="38"/>
      <c r="H66" s="276"/>
      <c r="I66" s="254"/>
      <c r="J66" s="254"/>
      <c r="K66" s="254"/>
      <c r="L66" s="254"/>
      <c r="M66" s="254"/>
      <c r="N66" s="252"/>
      <c r="O66" s="38"/>
      <c r="P66" s="254"/>
      <c r="Q66" s="254"/>
      <c r="R66" s="252"/>
      <c r="S66" s="38"/>
      <c r="T66" s="254"/>
      <c r="U66" s="254"/>
      <c r="V66" s="252"/>
      <c r="W66" s="38"/>
      <c r="X66" s="254"/>
      <c r="Y66" s="277"/>
      <c r="Z66" s="277"/>
    </row>
    <row r="67" spans="1:30" s="138" customFormat="1" ht="12" customHeight="1">
      <c r="A67" s="278" t="s">
        <v>89</v>
      </c>
      <c r="B67" s="258"/>
      <c r="C67" s="38"/>
      <c r="D67" s="258" t="s">
        <v>49</v>
      </c>
      <c r="E67" s="62">
        <v>15</v>
      </c>
      <c r="F67" s="258">
        <v>2</v>
      </c>
      <c r="G67" s="62">
        <v>15</v>
      </c>
      <c r="H67" s="276"/>
      <c r="I67" s="254"/>
      <c r="J67" s="254"/>
      <c r="K67" s="254"/>
      <c r="L67" s="254"/>
      <c r="M67" s="254"/>
      <c r="N67" s="252"/>
      <c r="O67" s="38"/>
      <c r="P67" s="254"/>
      <c r="Q67" s="254"/>
      <c r="R67" s="252"/>
      <c r="S67" s="38"/>
      <c r="T67" s="254"/>
      <c r="U67" s="255">
        <v>15</v>
      </c>
      <c r="V67" s="252"/>
      <c r="W67" s="38"/>
      <c r="X67" s="254"/>
      <c r="Y67" s="277"/>
      <c r="Z67" s="277"/>
      <c r="AA67" s="44"/>
      <c r="AB67" s="44"/>
      <c r="AC67" s="44"/>
      <c r="AD67" s="44"/>
    </row>
    <row r="68" spans="1:30">
      <c r="A68" s="368" t="s">
        <v>35</v>
      </c>
      <c r="B68" s="446"/>
      <c r="C68" s="40" t="s">
        <v>21</v>
      </c>
      <c r="D68" s="446"/>
      <c r="E68" s="443">
        <v>30</v>
      </c>
      <c r="F68" s="54">
        <v>2</v>
      </c>
      <c r="G68" s="40">
        <v>10</v>
      </c>
      <c r="H68" s="377"/>
      <c r="I68" s="41"/>
      <c r="J68" s="383"/>
      <c r="K68" s="383"/>
      <c r="L68" s="383"/>
      <c r="M68" s="383"/>
      <c r="N68" s="446"/>
      <c r="O68" s="443"/>
      <c r="P68" s="383"/>
      <c r="Q68" s="383"/>
      <c r="R68" s="446"/>
      <c r="S68" s="443">
        <v>10</v>
      </c>
      <c r="T68" s="383">
        <v>20</v>
      </c>
      <c r="U68" s="383"/>
      <c r="V68" s="446"/>
      <c r="W68" s="443"/>
      <c r="X68" s="383"/>
      <c r="Y68" s="401"/>
      <c r="Z68" s="401"/>
    </row>
    <row r="69" spans="1:30" s="198" customFormat="1">
      <c r="A69" s="476"/>
      <c r="B69" s="473"/>
      <c r="C69" s="40" t="s">
        <v>49</v>
      </c>
      <c r="D69" s="473"/>
      <c r="E69" s="461"/>
      <c r="F69" s="54">
        <v>2</v>
      </c>
      <c r="G69" s="40"/>
      <c r="H69" s="487"/>
      <c r="I69" s="41">
        <v>20</v>
      </c>
      <c r="J69" s="462"/>
      <c r="K69" s="462"/>
      <c r="L69" s="462"/>
      <c r="M69" s="462"/>
      <c r="N69" s="473"/>
      <c r="O69" s="461"/>
      <c r="P69" s="462"/>
      <c r="Q69" s="462"/>
      <c r="R69" s="473"/>
      <c r="S69" s="461"/>
      <c r="T69" s="462"/>
      <c r="U69" s="462"/>
      <c r="V69" s="473"/>
      <c r="W69" s="461"/>
      <c r="X69" s="462"/>
      <c r="Y69" s="402"/>
      <c r="Z69" s="402"/>
      <c r="AA69" s="44"/>
      <c r="AB69" s="44"/>
      <c r="AC69" s="44"/>
      <c r="AD69" s="44"/>
    </row>
    <row r="70" spans="1:30">
      <c r="A70" s="261" t="s">
        <v>36</v>
      </c>
      <c r="B70" s="54"/>
      <c r="C70" s="40" t="s">
        <v>21</v>
      </c>
      <c r="D70" s="54"/>
      <c r="E70" s="40">
        <v>20</v>
      </c>
      <c r="F70" s="54">
        <v>3</v>
      </c>
      <c r="G70" s="40">
        <v>20</v>
      </c>
      <c r="H70" s="279"/>
      <c r="I70" s="41"/>
      <c r="J70" s="41"/>
      <c r="K70" s="41"/>
      <c r="L70" s="41"/>
      <c r="M70" s="41"/>
      <c r="N70" s="54"/>
      <c r="O70" s="40"/>
      <c r="P70" s="41"/>
      <c r="Q70" s="41"/>
      <c r="R70" s="54"/>
      <c r="S70" s="40">
        <v>20</v>
      </c>
      <c r="T70" s="41"/>
      <c r="U70" s="41"/>
      <c r="V70" s="54"/>
      <c r="W70" s="40"/>
      <c r="X70" s="41"/>
      <c r="Y70" s="12"/>
      <c r="Z70" s="12"/>
    </row>
    <row r="71" spans="1:30" ht="12.75" customHeight="1">
      <c r="A71" s="280" t="s">
        <v>37</v>
      </c>
      <c r="B71" s="281"/>
      <c r="C71" s="282"/>
      <c r="D71" s="250" t="s">
        <v>49</v>
      </c>
      <c r="E71" s="259">
        <v>40</v>
      </c>
      <c r="F71" s="250">
        <v>4</v>
      </c>
      <c r="G71" s="249">
        <v>20</v>
      </c>
      <c r="H71" s="283"/>
      <c r="I71" s="244">
        <v>20</v>
      </c>
      <c r="J71" s="280"/>
      <c r="K71" s="280"/>
      <c r="L71" s="280"/>
      <c r="M71" s="280"/>
      <c r="N71" s="281"/>
      <c r="O71" s="282"/>
      <c r="P71" s="280"/>
      <c r="Q71" s="280"/>
      <c r="R71" s="281"/>
      <c r="S71" s="249">
        <v>20</v>
      </c>
      <c r="T71" s="244">
        <v>20</v>
      </c>
      <c r="U71" s="280"/>
      <c r="V71" s="281"/>
      <c r="W71" s="282"/>
      <c r="X71" s="280"/>
      <c r="Y71" s="284"/>
      <c r="Z71" s="284"/>
    </row>
    <row r="72" spans="1:30" s="3" customFormat="1">
      <c r="A72" s="242" t="s">
        <v>38</v>
      </c>
      <c r="B72" s="250"/>
      <c r="C72" s="249"/>
      <c r="D72" s="250" t="s">
        <v>49</v>
      </c>
      <c r="E72" s="249">
        <v>40</v>
      </c>
      <c r="F72" s="250">
        <v>4</v>
      </c>
      <c r="G72" s="249">
        <v>20</v>
      </c>
      <c r="H72" s="243"/>
      <c r="I72" s="244">
        <v>20</v>
      </c>
      <c r="J72" s="244"/>
      <c r="K72" s="244"/>
      <c r="L72" s="244"/>
      <c r="M72" s="244"/>
      <c r="N72" s="250"/>
      <c r="O72" s="249"/>
      <c r="P72" s="244"/>
      <c r="Q72" s="244"/>
      <c r="R72" s="250"/>
      <c r="S72" s="249"/>
      <c r="T72" s="244"/>
      <c r="U72" s="244">
        <v>20</v>
      </c>
      <c r="V72" s="250">
        <v>20</v>
      </c>
      <c r="W72" s="249"/>
      <c r="X72" s="244"/>
      <c r="Y72" s="245"/>
      <c r="Z72" s="245"/>
      <c r="AA72" s="49"/>
      <c r="AB72" s="49"/>
      <c r="AC72" s="49"/>
      <c r="AD72" s="49"/>
    </row>
    <row r="73" spans="1:30" s="3" customFormat="1" ht="14.25" customHeight="1">
      <c r="A73" s="261" t="s">
        <v>90</v>
      </c>
      <c r="B73" s="54"/>
      <c r="C73" s="40"/>
      <c r="D73" s="54" t="s">
        <v>49</v>
      </c>
      <c r="E73" s="40">
        <v>20</v>
      </c>
      <c r="F73" s="54">
        <v>2</v>
      </c>
      <c r="G73" s="40">
        <v>5</v>
      </c>
      <c r="H73" s="279"/>
      <c r="I73" s="41">
        <v>15</v>
      </c>
      <c r="J73" s="41"/>
      <c r="K73" s="41"/>
      <c r="L73" s="41"/>
      <c r="M73" s="41"/>
      <c r="N73" s="54"/>
      <c r="O73" s="40"/>
      <c r="P73" s="41"/>
      <c r="Q73" s="41"/>
      <c r="R73" s="54"/>
      <c r="S73" s="40"/>
      <c r="T73" s="41"/>
      <c r="U73" s="41">
        <v>5</v>
      </c>
      <c r="V73" s="54">
        <v>15</v>
      </c>
      <c r="W73" s="40"/>
      <c r="X73" s="41"/>
      <c r="Y73" s="12"/>
      <c r="Z73" s="12"/>
      <c r="AA73" s="49"/>
      <c r="AB73" s="49"/>
      <c r="AC73" s="49"/>
      <c r="AD73" s="49"/>
    </row>
    <row r="74" spans="1:30" s="3" customFormat="1" ht="14.25" customHeight="1">
      <c r="A74" s="261" t="s">
        <v>34</v>
      </c>
      <c r="B74" s="54"/>
      <c r="C74" s="40" t="s">
        <v>49</v>
      </c>
      <c r="D74" s="54"/>
      <c r="E74" s="40">
        <v>10</v>
      </c>
      <c r="F74" s="54">
        <v>1</v>
      </c>
      <c r="G74" s="40">
        <v>10</v>
      </c>
      <c r="H74" s="279"/>
      <c r="I74" s="41"/>
      <c r="J74" s="41"/>
      <c r="K74" s="41"/>
      <c r="L74" s="41"/>
      <c r="M74" s="41"/>
      <c r="N74" s="54"/>
      <c r="O74" s="40"/>
      <c r="P74" s="41"/>
      <c r="Q74" s="41"/>
      <c r="R74" s="54"/>
      <c r="S74" s="40"/>
      <c r="T74" s="41"/>
      <c r="U74" s="41">
        <v>10</v>
      </c>
      <c r="V74" s="54"/>
      <c r="W74" s="40"/>
      <c r="X74" s="41"/>
      <c r="Y74" s="12"/>
      <c r="Z74" s="12"/>
      <c r="AA74" s="49"/>
      <c r="AB74" s="49"/>
      <c r="AC74" s="49"/>
      <c r="AD74" s="49"/>
    </row>
    <row r="75" spans="1:30" s="3" customFormat="1" ht="16.5" customHeight="1">
      <c r="A75" s="261" t="s">
        <v>174</v>
      </c>
      <c r="B75" s="54"/>
      <c r="C75" s="40" t="s">
        <v>49</v>
      </c>
      <c r="D75" s="54"/>
      <c r="E75" s="40">
        <v>20</v>
      </c>
      <c r="F75" s="54">
        <v>3</v>
      </c>
      <c r="G75" s="40">
        <v>5</v>
      </c>
      <c r="H75" s="279"/>
      <c r="I75" s="41">
        <v>15</v>
      </c>
      <c r="J75" s="41"/>
      <c r="K75" s="41"/>
      <c r="L75" s="41"/>
      <c r="M75" s="41"/>
      <c r="N75" s="54"/>
      <c r="O75" s="40"/>
      <c r="P75" s="41"/>
      <c r="Q75" s="41"/>
      <c r="R75" s="54"/>
      <c r="S75" s="40"/>
      <c r="T75" s="41"/>
      <c r="U75" s="41"/>
      <c r="V75" s="54"/>
      <c r="W75" s="40">
        <v>5</v>
      </c>
      <c r="X75" s="41">
        <v>15</v>
      </c>
      <c r="Y75" s="12"/>
      <c r="Z75" s="12"/>
      <c r="AA75" s="49"/>
      <c r="AB75" s="49"/>
      <c r="AC75" s="49"/>
      <c r="AD75" s="49"/>
    </row>
    <row r="76" spans="1:30" s="3" customFormat="1" ht="17.45" customHeight="1">
      <c r="A76" s="261" t="s">
        <v>33</v>
      </c>
      <c r="B76" s="54"/>
      <c r="C76" s="40" t="s">
        <v>49</v>
      </c>
      <c r="D76" s="54"/>
      <c r="E76" s="40">
        <v>10</v>
      </c>
      <c r="F76" s="54">
        <v>1</v>
      </c>
      <c r="G76" s="40">
        <v>10</v>
      </c>
      <c r="H76" s="279"/>
      <c r="I76" s="41"/>
      <c r="J76" s="41"/>
      <c r="K76" s="41"/>
      <c r="L76" s="41"/>
      <c r="M76" s="41"/>
      <c r="N76" s="54"/>
      <c r="O76" s="40"/>
      <c r="P76" s="41"/>
      <c r="Q76" s="41"/>
      <c r="R76" s="54"/>
      <c r="S76" s="40"/>
      <c r="T76" s="41"/>
      <c r="U76" s="41">
        <v>10</v>
      </c>
      <c r="V76" s="54"/>
      <c r="W76" s="40"/>
      <c r="X76" s="41"/>
      <c r="Y76" s="12"/>
      <c r="Z76" s="12"/>
      <c r="AA76" s="49"/>
      <c r="AB76" s="49"/>
      <c r="AC76" s="49"/>
      <c r="AD76" s="49"/>
    </row>
    <row r="77" spans="1:30" s="3" customFormat="1">
      <c r="A77" s="261" t="s">
        <v>91</v>
      </c>
      <c r="B77" s="54"/>
      <c r="C77" s="40" t="s">
        <v>49</v>
      </c>
      <c r="D77" s="54"/>
      <c r="E77" s="40">
        <v>20</v>
      </c>
      <c r="F77" s="54">
        <v>3</v>
      </c>
      <c r="G77" s="40">
        <v>5</v>
      </c>
      <c r="H77" s="279"/>
      <c r="I77" s="41">
        <v>15</v>
      </c>
      <c r="J77" s="41"/>
      <c r="K77" s="41"/>
      <c r="L77" s="41"/>
      <c r="M77" s="41"/>
      <c r="N77" s="54"/>
      <c r="O77" s="40"/>
      <c r="P77" s="41"/>
      <c r="Q77" s="41"/>
      <c r="R77" s="54"/>
      <c r="S77" s="40"/>
      <c r="T77" s="41"/>
      <c r="U77" s="41"/>
      <c r="V77" s="54"/>
      <c r="W77" s="40">
        <v>5</v>
      </c>
      <c r="X77" s="41">
        <v>15</v>
      </c>
      <c r="Y77" s="12"/>
      <c r="Z77" s="12"/>
      <c r="AA77" s="49"/>
      <c r="AB77" s="49"/>
      <c r="AC77" s="49"/>
      <c r="AD77" s="49"/>
    </row>
    <row r="78" spans="1:30" s="3" customFormat="1">
      <c r="A78" s="23" t="s">
        <v>39</v>
      </c>
      <c r="B78" s="10"/>
      <c r="C78" s="9" t="s">
        <v>49</v>
      </c>
      <c r="D78" s="10"/>
      <c r="E78" s="9">
        <v>20</v>
      </c>
      <c r="F78" s="10">
        <v>2</v>
      </c>
      <c r="G78" s="9"/>
      <c r="H78" s="2"/>
      <c r="I78" s="8">
        <v>20</v>
      </c>
      <c r="J78" s="8"/>
      <c r="K78" s="8"/>
      <c r="L78" s="8"/>
      <c r="M78" s="8"/>
      <c r="N78" s="10"/>
      <c r="O78" s="40"/>
      <c r="P78" s="41"/>
      <c r="Q78" s="41"/>
      <c r="R78" s="54"/>
      <c r="S78" s="40"/>
      <c r="T78" s="41"/>
      <c r="U78" s="41"/>
      <c r="V78" s="54"/>
      <c r="W78" s="40"/>
      <c r="X78" s="41">
        <v>20</v>
      </c>
      <c r="Y78" s="12"/>
      <c r="Z78" s="12"/>
      <c r="AA78" s="49"/>
      <c r="AB78" s="49"/>
      <c r="AC78" s="49"/>
      <c r="AD78" s="49"/>
    </row>
    <row r="79" spans="1:30" s="3" customFormat="1">
      <c r="A79" s="130" t="s">
        <v>92</v>
      </c>
      <c r="B79" s="256"/>
      <c r="C79" s="36" t="s">
        <v>49</v>
      </c>
      <c r="D79" s="256"/>
      <c r="E79" s="36">
        <v>15</v>
      </c>
      <c r="F79" s="256">
        <v>1</v>
      </c>
      <c r="G79" s="36"/>
      <c r="H79" s="246"/>
      <c r="I79" s="257">
        <v>15</v>
      </c>
      <c r="J79" s="257"/>
      <c r="K79" s="257"/>
      <c r="L79" s="257"/>
      <c r="M79" s="257"/>
      <c r="N79" s="256"/>
      <c r="O79" s="51"/>
      <c r="P79" s="244"/>
      <c r="Q79" s="244"/>
      <c r="R79" s="250"/>
      <c r="S79" s="51"/>
      <c r="T79" s="244">
        <v>15</v>
      </c>
      <c r="U79" s="244"/>
      <c r="V79" s="250"/>
      <c r="W79" s="51"/>
      <c r="X79" s="244"/>
      <c r="Y79" s="245"/>
      <c r="Z79" s="245"/>
      <c r="AA79" s="49"/>
      <c r="AB79" s="49"/>
      <c r="AC79" s="49"/>
      <c r="AD79" s="49"/>
    </row>
    <row r="80" spans="1:30" s="3" customFormat="1" ht="12" thickBot="1">
      <c r="A80" s="130" t="s">
        <v>40</v>
      </c>
      <c r="B80" s="256"/>
      <c r="C80" s="36"/>
      <c r="D80" s="256" t="s">
        <v>49</v>
      </c>
      <c r="E80" s="36">
        <v>10</v>
      </c>
      <c r="F80" s="256">
        <v>1</v>
      </c>
      <c r="G80" s="36"/>
      <c r="H80" s="246"/>
      <c r="I80" s="257">
        <v>10</v>
      </c>
      <c r="J80" s="257"/>
      <c r="K80" s="257"/>
      <c r="L80" s="257"/>
      <c r="M80" s="257"/>
      <c r="N80" s="256"/>
      <c r="O80" s="51"/>
      <c r="P80" s="244"/>
      <c r="Q80" s="244"/>
      <c r="R80" s="250"/>
      <c r="S80" s="51"/>
      <c r="T80" s="244"/>
      <c r="U80" s="244"/>
      <c r="V80" s="250">
        <v>10</v>
      </c>
      <c r="W80" s="51"/>
      <c r="X80" s="244"/>
      <c r="Y80" s="245"/>
      <c r="Z80" s="245"/>
      <c r="AA80" s="49"/>
      <c r="AB80" s="49"/>
      <c r="AC80" s="49"/>
      <c r="AD80" s="49"/>
    </row>
    <row r="81" spans="1:30" s="43" customFormat="1" ht="12.75" thickTop="1" thickBot="1">
      <c r="A81" s="76"/>
      <c r="B81" s="81"/>
      <c r="C81" s="77" t="s">
        <v>176</v>
      </c>
      <c r="D81" s="75" t="s">
        <v>51</v>
      </c>
      <c r="E81" s="74">
        <f>SUM(E67:E80)</f>
        <v>270</v>
      </c>
      <c r="F81" s="75">
        <f>SUM(F67:F80)</f>
        <v>31</v>
      </c>
      <c r="G81" s="74">
        <f>SUM(G67:G80)</f>
        <v>120</v>
      </c>
      <c r="H81" s="74"/>
      <c r="I81" s="74">
        <f>SUM(I68:I80)</f>
        <v>150</v>
      </c>
      <c r="J81" s="74"/>
      <c r="K81" s="74"/>
      <c r="L81" s="74"/>
      <c r="M81" s="74"/>
      <c r="N81" s="75"/>
      <c r="O81" s="74"/>
      <c r="P81" s="74"/>
      <c r="Q81" s="74"/>
      <c r="R81" s="75"/>
      <c r="S81" s="74">
        <f>SUM(S67:S80)</f>
        <v>50</v>
      </c>
      <c r="T81" s="74">
        <f t="shared" ref="T81:X81" si="1">SUM(T67:T80)</f>
        <v>55</v>
      </c>
      <c r="U81" s="74">
        <f t="shared" si="1"/>
        <v>60</v>
      </c>
      <c r="V81" s="75">
        <f t="shared" si="1"/>
        <v>45</v>
      </c>
      <c r="W81" s="74">
        <f t="shared" si="1"/>
        <v>10</v>
      </c>
      <c r="X81" s="74">
        <f t="shared" si="1"/>
        <v>50</v>
      </c>
      <c r="Y81" s="74"/>
      <c r="Z81" s="74"/>
      <c r="AA81" s="50"/>
      <c r="AB81" s="50"/>
      <c r="AC81" s="50"/>
      <c r="AD81" s="50"/>
    </row>
    <row r="82" spans="1:30" ht="12" thickTop="1">
      <c r="A82" s="19"/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2"/>
      <c r="M82" s="22"/>
      <c r="N82" s="22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30" ht="22.5" customHeight="1">
      <c r="A83" s="430" t="s">
        <v>93</v>
      </c>
      <c r="B83" s="436" t="s">
        <v>32</v>
      </c>
      <c r="C83" s="424" t="s">
        <v>0</v>
      </c>
      <c r="D83" s="426"/>
      <c r="E83" s="420" t="s">
        <v>18</v>
      </c>
      <c r="F83" s="422" t="s">
        <v>1</v>
      </c>
      <c r="G83" s="322" t="s">
        <v>2</v>
      </c>
      <c r="H83" s="390"/>
      <c r="I83" s="390"/>
      <c r="J83" s="390"/>
      <c r="K83" s="390"/>
      <c r="L83" s="390"/>
      <c r="M83" s="390"/>
      <c r="N83" s="391"/>
      <c r="O83" s="424" t="s">
        <v>52</v>
      </c>
      <c r="P83" s="425"/>
      <c r="Q83" s="425"/>
      <c r="R83" s="426"/>
      <c r="S83" s="424" t="s">
        <v>53</v>
      </c>
      <c r="T83" s="425"/>
      <c r="U83" s="425"/>
      <c r="V83" s="426"/>
      <c r="W83" s="424" t="s">
        <v>54</v>
      </c>
      <c r="X83" s="425"/>
      <c r="Y83" s="425"/>
      <c r="Z83" s="425"/>
    </row>
    <row r="84" spans="1:30" s="4" customFormat="1" ht="11.25" customHeight="1">
      <c r="A84" s="431"/>
      <c r="B84" s="436"/>
      <c r="C84" s="424" t="s">
        <v>11</v>
      </c>
      <c r="D84" s="426" t="s">
        <v>10</v>
      </c>
      <c r="E84" s="420"/>
      <c r="F84" s="422"/>
      <c r="G84" s="322" t="s">
        <v>3</v>
      </c>
      <c r="H84" s="390" t="s">
        <v>4</v>
      </c>
      <c r="I84" s="390" t="s">
        <v>5</v>
      </c>
      <c r="J84" s="390"/>
      <c r="K84" s="390"/>
      <c r="L84" s="390" t="s">
        <v>7</v>
      </c>
      <c r="M84" s="390" t="s">
        <v>8</v>
      </c>
      <c r="N84" s="391" t="s">
        <v>9</v>
      </c>
      <c r="O84" s="322" t="s">
        <v>12</v>
      </c>
      <c r="P84" s="390"/>
      <c r="Q84" s="390" t="s">
        <v>13</v>
      </c>
      <c r="R84" s="391"/>
      <c r="S84" s="322" t="s">
        <v>14</v>
      </c>
      <c r="T84" s="390"/>
      <c r="U84" s="390" t="s">
        <v>15</v>
      </c>
      <c r="V84" s="391"/>
      <c r="W84" s="322" t="s">
        <v>16</v>
      </c>
      <c r="X84" s="390"/>
      <c r="Y84" s="390" t="s">
        <v>17</v>
      </c>
      <c r="Z84" s="390"/>
      <c r="AA84" s="46"/>
      <c r="AB84" s="46"/>
      <c r="AC84" s="46"/>
      <c r="AD84" s="46"/>
    </row>
    <row r="85" spans="1:30" ht="15" customHeight="1" thickBot="1">
      <c r="A85" s="432"/>
      <c r="B85" s="437"/>
      <c r="C85" s="433"/>
      <c r="D85" s="434"/>
      <c r="E85" s="421"/>
      <c r="F85" s="423"/>
      <c r="G85" s="435"/>
      <c r="H85" s="392"/>
      <c r="I85" s="150" t="s">
        <v>6</v>
      </c>
      <c r="J85" s="150" t="s">
        <v>3</v>
      </c>
      <c r="K85" s="150" t="s">
        <v>7</v>
      </c>
      <c r="L85" s="392"/>
      <c r="M85" s="392"/>
      <c r="N85" s="393"/>
      <c r="O85" s="151" t="s">
        <v>19</v>
      </c>
      <c r="P85" s="150" t="s">
        <v>5</v>
      </c>
      <c r="Q85" s="150" t="s">
        <v>19</v>
      </c>
      <c r="R85" s="152" t="s">
        <v>5</v>
      </c>
      <c r="S85" s="151" t="s">
        <v>19</v>
      </c>
      <c r="T85" s="150" t="s">
        <v>5</v>
      </c>
      <c r="U85" s="150" t="s">
        <v>19</v>
      </c>
      <c r="V85" s="152" t="s">
        <v>5</v>
      </c>
      <c r="W85" s="151" t="s">
        <v>19</v>
      </c>
      <c r="X85" s="150" t="s">
        <v>5</v>
      </c>
      <c r="Y85" s="150" t="s">
        <v>19</v>
      </c>
      <c r="Z85" s="150" t="s">
        <v>5</v>
      </c>
    </row>
    <row r="86" spans="1:30" ht="24.75" customHeight="1" thickTop="1">
      <c r="A86" s="157" t="s">
        <v>94</v>
      </c>
      <c r="B86" s="107"/>
      <c r="C86" s="14"/>
      <c r="D86" s="107"/>
      <c r="E86" s="18"/>
      <c r="F86" s="106"/>
      <c r="G86" s="18"/>
      <c r="H86" s="105"/>
      <c r="I86" s="105"/>
      <c r="J86" s="105"/>
      <c r="K86" s="105"/>
      <c r="L86" s="105"/>
      <c r="M86" s="105"/>
      <c r="N86" s="106"/>
      <c r="O86" s="18"/>
      <c r="P86" s="105"/>
      <c r="Q86" s="105"/>
      <c r="R86" s="106"/>
      <c r="S86" s="18"/>
      <c r="T86" s="105"/>
      <c r="U86" s="105"/>
      <c r="V86" s="106"/>
      <c r="W86" s="94"/>
      <c r="X86" s="109"/>
      <c r="Y86" s="109"/>
      <c r="Z86" s="109"/>
    </row>
    <row r="87" spans="1:30">
      <c r="A87" s="388" t="s">
        <v>42</v>
      </c>
      <c r="B87" s="396"/>
      <c r="C87" s="15" t="s">
        <v>21</v>
      </c>
      <c r="D87" s="396"/>
      <c r="E87" s="399">
        <v>60</v>
      </c>
      <c r="F87" s="17">
        <v>3</v>
      </c>
      <c r="G87" s="189">
        <v>30</v>
      </c>
      <c r="H87" s="401"/>
      <c r="I87" s="12"/>
      <c r="J87" s="401"/>
      <c r="K87" s="401"/>
      <c r="L87" s="401"/>
      <c r="M87" s="401"/>
      <c r="N87" s="406"/>
      <c r="O87" s="399"/>
      <c r="P87" s="401"/>
      <c r="Q87" s="401"/>
      <c r="R87" s="406"/>
      <c r="S87" s="399">
        <v>30</v>
      </c>
      <c r="T87" s="401">
        <v>30</v>
      </c>
      <c r="U87" s="401"/>
      <c r="V87" s="406"/>
      <c r="W87" s="408"/>
      <c r="X87" s="386"/>
      <c r="Y87" s="386"/>
      <c r="Z87" s="386"/>
    </row>
    <row r="88" spans="1:30" s="198" customFormat="1">
      <c r="A88" s="398"/>
      <c r="B88" s="397"/>
      <c r="C88" s="15" t="s">
        <v>49</v>
      </c>
      <c r="D88" s="397"/>
      <c r="E88" s="400"/>
      <c r="F88" s="17">
        <v>2</v>
      </c>
      <c r="G88" s="236"/>
      <c r="H88" s="402"/>
      <c r="I88" s="12">
        <v>30</v>
      </c>
      <c r="J88" s="402"/>
      <c r="K88" s="402"/>
      <c r="L88" s="402"/>
      <c r="M88" s="402"/>
      <c r="N88" s="407"/>
      <c r="O88" s="400"/>
      <c r="P88" s="402"/>
      <c r="Q88" s="402"/>
      <c r="R88" s="407"/>
      <c r="S88" s="400"/>
      <c r="T88" s="402"/>
      <c r="U88" s="402"/>
      <c r="V88" s="407"/>
      <c r="W88" s="409"/>
      <c r="X88" s="387"/>
      <c r="Y88" s="387"/>
      <c r="Z88" s="387"/>
      <c r="AA88" s="44"/>
      <c r="AB88" s="44"/>
      <c r="AC88" s="44"/>
      <c r="AD88" s="44"/>
    </row>
    <row r="89" spans="1:30" s="1" customFormat="1" ht="12" customHeight="1">
      <c r="A89" s="24" t="s">
        <v>80</v>
      </c>
      <c r="B89" s="30"/>
      <c r="C89" s="15" t="s">
        <v>21</v>
      </c>
      <c r="D89" s="30"/>
      <c r="E89" s="16">
        <v>30</v>
      </c>
      <c r="F89" s="17">
        <v>2</v>
      </c>
      <c r="G89" s="16"/>
      <c r="H89" s="12">
        <v>30</v>
      </c>
      <c r="I89" s="12"/>
      <c r="J89" s="12"/>
      <c r="K89" s="12"/>
      <c r="L89" s="12"/>
      <c r="M89" s="12"/>
      <c r="N89" s="17"/>
      <c r="O89" s="16"/>
      <c r="P89" s="12"/>
      <c r="Q89" s="12"/>
      <c r="R89" s="17"/>
      <c r="S89" s="16">
        <v>30</v>
      </c>
      <c r="T89" s="12"/>
      <c r="U89" s="12"/>
      <c r="V89" s="17"/>
      <c r="W89" s="95"/>
      <c r="X89" s="96"/>
      <c r="Y89" s="96"/>
      <c r="Z89" s="96"/>
      <c r="AA89" s="47"/>
      <c r="AB89" s="47"/>
      <c r="AC89" s="47"/>
      <c r="AD89" s="47"/>
    </row>
    <row r="90" spans="1:30" ht="15" customHeight="1">
      <c r="A90" s="394" t="s">
        <v>95</v>
      </c>
      <c r="B90" s="396"/>
      <c r="C90" s="15" t="s">
        <v>21</v>
      </c>
      <c r="D90" s="396"/>
      <c r="E90" s="399">
        <v>90</v>
      </c>
      <c r="F90" s="17">
        <v>2</v>
      </c>
      <c r="G90" s="16">
        <v>30</v>
      </c>
      <c r="H90" s="12"/>
      <c r="I90" s="12"/>
      <c r="J90" s="401"/>
      <c r="K90" s="401"/>
      <c r="L90" s="401"/>
      <c r="M90" s="401"/>
      <c r="N90" s="406"/>
      <c r="O90" s="399"/>
      <c r="P90" s="401"/>
      <c r="Q90" s="401"/>
      <c r="R90" s="406"/>
      <c r="S90" s="399">
        <v>30</v>
      </c>
      <c r="T90" s="401">
        <v>60</v>
      </c>
      <c r="U90" s="401"/>
      <c r="V90" s="406"/>
      <c r="W90" s="408"/>
      <c r="X90" s="386"/>
      <c r="Y90" s="386"/>
      <c r="Z90" s="386"/>
    </row>
    <row r="91" spans="1:30" s="198" customFormat="1" ht="13.5" customHeight="1">
      <c r="A91" s="395"/>
      <c r="B91" s="397"/>
      <c r="C91" s="15" t="s">
        <v>49</v>
      </c>
      <c r="D91" s="397"/>
      <c r="E91" s="400"/>
      <c r="F91" s="17">
        <v>3</v>
      </c>
      <c r="G91" s="16"/>
      <c r="H91" s="12"/>
      <c r="I91" s="12">
        <v>60</v>
      </c>
      <c r="J91" s="402"/>
      <c r="K91" s="402"/>
      <c r="L91" s="402"/>
      <c r="M91" s="402"/>
      <c r="N91" s="407"/>
      <c r="O91" s="400"/>
      <c r="P91" s="402"/>
      <c r="Q91" s="402"/>
      <c r="R91" s="407"/>
      <c r="S91" s="400"/>
      <c r="T91" s="402"/>
      <c r="U91" s="402"/>
      <c r="V91" s="407"/>
      <c r="W91" s="409"/>
      <c r="X91" s="387"/>
      <c r="Y91" s="387"/>
      <c r="Z91" s="387"/>
      <c r="AA91" s="44"/>
      <c r="AB91" s="44"/>
      <c r="AC91" s="44"/>
      <c r="AD91" s="44"/>
    </row>
    <row r="92" spans="1:30" ht="13.5" customHeight="1">
      <c r="A92" s="394" t="s">
        <v>96</v>
      </c>
      <c r="B92" s="396"/>
      <c r="C92" s="415"/>
      <c r="D92" s="30" t="s">
        <v>21</v>
      </c>
      <c r="E92" s="399">
        <v>75</v>
      </c>
      <c r="F92" s="17">
        <v>2</v>
      </c>
      <c r="G92" s="16">
        <v>30</v>
      </c>
      <c r="H92" s="401"/>
      <c r="I92" s="12"/>
      <c r="J92" s="401"/>
      <c r="K92" s="401"/>
      <c r="L92" s="401"/>
      <c r="M92" s="401"/>
      <c r="N92" s="406"/>
      <c r="O92" s="399"/>
      <c r="P92" s="401"/>
      <c r="Q92" s="401"/>
      <c r="R92" s="406"/>
      <c r="S92" s="399"/>
      <c r="T92" s="401"/>
      <c r="U92" s="401">
        <v>30</v>
      </c>
      <c r="V92" s="406">
        <v>45</v>
      </c>
      <c r="W92" s="408"/>
      <c r="X92" s="386"/>
      <c r="Y92" s="386"/>
      <c r="Z92" s="386"/>
    </row>
    <row r="93" spans="1:30" s="198" customFormat="1" ht="14.25" customHeight="1">
      <c r="A93" s="395"/>
      <c r="B93" s="397"/>
      <c r="C93" s="416"/>
      <c r="D93" s="30" t="s">
        <v>49</v>
      </c>
      <c r="E93" s="400"/>
      <c r="F93" s="17">
        <v>2</v>
      </c>
      <c r="G93" s="16"/>
      <c r="H93" s="402"/>
      <c r="I93" s="12">
        <v>45</v>
      </c>
      <c r="J93" s="402"/>
      <c r="K93" s="402"/>
      <c r="L93" s="402"/>
      <c r="M93" s="402"/>
      <c r="N93" s="407"/>
      <c r="O93" s="400"/>
      <c r="P93" s="402"/>
      <c r="Q93" s="402"/>
      <c r="R93" s="407"/>
      <c r="S93" s="400"/>
      <c r="T93" s="402"/>
      <c r="U93" s="402"/>
      <c r="V93" s="407"/>
      <c r="W93" s="409"/>
      <c r="X93" s="387"/>
      <c r="Y93" s="387"/>
      <c r="Z93" s="387"/>
      <c r="AA93" s="44"/>
      <c r="AB93" s="44"/>
      <c r="AC93" s="44"/>
      <c r="AD93" s="44"/>
    </row>
    <row r="94" spans="1:30">
      <c r="A94" s="24" t="s">
        <v>97</v>
      </c>
      <c r="B94" s="30"/>
      <c r="C94" s="15" t="s">
        <v>49</v>
      </c>
      <c r="D94" s="30"/>
      <c r="E94" s="16">
        <v>30</v>
      </c>
      <c r="F94" s="17">
        <v>2</v>
      </c>
      <c r="G94" s="16"/>
      <c r="H94" s="12">
        <v>30</v>
      </c>
      <c r="I94" s="12"/>
      <c r="J94" s="12"/>
      <c r="K94" s="12"/>
      <c r="L94" s="12"/>
      <c r="M94" s="12"/>
      <c r="N94" s="17"/>
      <c r="O94" s="16"/>
      <c r="P94" s="12"/>
      <c r="Q94" s="12"/>
      <c r="R94" s="17"/>
      <c r="S94" s="16"/>
      <c r="T94" s="12"/>
      <c r="U94" s="12"/>
      <c r="V94" s="17"/>
      <c r="W94" s="95">
        <v>30</v>
      </c>
      <c r="X94" s="96"/>
      <c r="Y94" s="96"/>
      <c r="Z94" s="96"/>
    </row>
    <row r="95" spans="1:30">
      <c r="A95" s="388" t="s">
        <v>83</v>
      </c>
      <c r="B95" s="396"/>
      <c r="C95" s="415" t="s">
        <v>163</v>
      </c>
      <c r="D95" s="396"/>
      <c r="E95" s="399">
        <v>45</v>
      </c>
      <c r="F95" s="30">
        <v>1</v>
      </c>
      <c r="G95" s="16">
        <v>15</v>
      </c>
      <c r="H95" s="417"/>
      <c r="I95" s="12"/>
      <c r="J95" s="401"/>
      <c r="K95" s="401"/>
      <c r="L95" s="401"/>
      <c r="M95" s="401"/>
      <c r="N95" s="406"/>
      <c r="O95" s="399"/>
      <c r="P95" s="401"/>
      <c r="Q95" s="401"/>
      <c r="R95" s="406"/>
      <c r="S95" s="399"/>
      <c r="T95" s="401"/>
      <c r="U95" s="401"/>
      <c r="V95" s="406"/>
      <c r="W95" s="408">
        <v>15</v>
      </c>
      <c r="X95" s="386">
        <v>30</v>
      </c>
      <c r="Y95" s="386"/>
      <c r="Z95" s="386"/>
    </row>
    <row r="96" spans="1:30" s="198" customFormat="1">
      <c r="A96" s="398"/>
      <c r="B96" s="397"/>
      <c r="C96" s="416"/>
      <c r="D96" s="397"/>
      <c r="E96" s="400"/>
      <c r="F96" s="187">
        <v>2</v>
      </c>
      <c r="G96" s="159"/>
      <c r="H96" s="418"/>
      <c r="I96" s="190">
        <v>30</v>
      </c>
      <c r="J96" s="402"/>
      <c r="K96" s="402"/>
      <c r="L96" s="402"/>
      <c r="M96" s="402"/>
      <c r="N96" s="407"/>
      <c r="O96" s="400"/>
      <c r="P96" s="402"/>
      <c r="Q96" s="402"/>
      <c r="R96" s="407"/>
      <c r="S96" s="400"/>
      <c r="T96" s="402"/>
      <c r="U96" s="402"/>
      <c r="V96" s="407"/>
      <c r="W96" s="409"/>
      <c r="X96" s="387"/>
      <c r="Y96" s="387"/>
      <c r="Z96" s="387"/>
      <c r="AA96" s="44"/>
      <c r="AB96" s="44"/>
      <c r="AC96" s="44"/>
      <c r="AD96" s="44"/>
    </row>
    <row r="97" spans="1:30">
      <c r="A97" s="388" t="s">
        <v>84</v>
      </c>
      <c r="B97" s="396"/>
      <c r="C97" s="188" t="s">
        <v>21</v>
      </c>
      <c r="D97" s="396"/>
      <c r="E97" s="399">
        <v>45</v>
      </c>
      <c r="F97" s="187">
        <v>1</v>
      </c>
      <c r="G97" s="189">
        <v>15</v>
      </c>
      <c r="H97" s="403"/>
      <c r="I97" s="190"/>
      <c r="J97" s="401"/>
      <c r="K97" s="401"/>
      <c r="L97" s="401"/>
      <c r="M97" s="401"/>
      <c r="N97" s="406"/>
      <c r="O97" s="399"/>
      <c r="P97" s="401"/>
      <c r="Q97" s="401"/>
      <c r="R97" s="406"/>
      <c r="S97" s="399"/>
      <c r="T97" s="401"/>
      <c r="U97" s="401"/>
      <c r="V97" s="406"/>
      <c r="W97" s="408">
        <v>15</v>
      </c>
      <c r="X97" s="386">
        <v>30</v>
      </c>
      <c r="Y97" s="386"/>
      <c r="Z97" s="386"/>
    </row>
    <row r="98" spans="1:30">
      <c r="A98" s="398"/>
      <c r="B98" s="397"/>
      <c r="C98" s="237" t="s">
        <v>49</v>
      </c>
      <c r="D98" s="397"/>
      <c r="E98" s="400"/>
      <c r="F98" s="30">
        <v>2</v>
      </c>
      <c r="G98" s="236"/>
      <c r="H98" s="404"/>
      <c r="I98" s="12">
        <v>30</v>
      </c>
      <c r="J98" s="402"/>
      <c r="K98" s="402"/>
      <c r="L98" s="402"/>
      <c r="M98" s="402"/>
      <c r="N98" s="407"/>
      <c r="O98" s="400"/>
      <c r="P98" s="402"/>
      <c r="Q98" s="402"/>
      <c r="R98" s="407"/>
      <c r="S98" s="400"/>
      <c r="T98" s="402"/>
      <c r="U98" s="402"/>
      <c r="V98" s="407"/>
      <c r="W98" s="409"/>
      <c r="X98" s="387"/>
      <c r="Y98" s="387"/>
      <c r="Z98" s="387"/>
    </row>
    <row r="99" spans="1:30" s="198" customFormat="1">
      <c r="A99" s="248"/>
      <c r="B99" s="186"/>
      <c r="C99" s="14"/>
      <c r="D99" s="186"/>
      <c r="E99" s="18"/>
      <c r="F99" s="186"/>
      <c r="G99" s="18"/>
      <c r="H99" s="195"/>
      <c r="I99" s="185"/>
      <c r="J99" s="185"/>
      <c r="K99" s="185"/>
      <c r="L99" s="185"/>
      <c r="M99" s="185"/>
      <c r="N99" s="183"/>
      <c r="O99" s="18"/>
      <c r="P99" s="185"/>
      <c r="Q99" s="185"/>
      <c r="R99" s="183"/>
      <c r="S99" s="18"/>
      <c r="T99" s="185"/>
      <c r="U99" s="185"/>
      <c r="V99" s="183"/>
      <c r="W99" s="94"/>
      <c r="X99" s="184"/>
      <c r="Y99" s="184"/>
      <c r="Z99" s="184"/>
      <c r="AA99" s="44"/>
      <c r="AB99" s="44"/>
      <c r="AC99" s="44"/>
      <c r="AD99" s="44"/>
    </row>
    <row r="100" spans="1:30">
      <c r="A100" s="388" t="s">
        <v>85</v>
      </c>
      <c r="B100" s="396"/>
      <c r="C100" s="415" t="s">
        <v>49</v>
      </c>
      <c r="D100" s="396"/>
      <c r="E100" s="399">
        <v>45</v>
      </c>
      <c r="F100" s="17">
        <v>1</v>
      </c>
      <c r="G100" s="16">
        <v>15</v>
      </c>
      <c r="H100" s="417"/>
      <c r="I100" s="12"/>
      <c r="J100" s="12"/>
      <c r="K100" s="12"/>
      <c r="L100" s="12"/>
      <c r="M100" s="12"/>
      <c r="N100" s="17"/>
      <c r="O100" s="16"/>
      <c r="P100" s="12"/>
      <c r="Q100" s="12"/>
      <c r="R100" s="17"/>
      <c r="S100" s="16"/>
      <c r="T100" s="12"/>
      <c r="U100" s="12"/>
      <c r="V100" s="17"/>
      <c r="W100" s="95">
        <v>15</v>
      </c>
      <c r="X100" s="96">
        <v>30</v>
      </c>
      <c r="Y100" s="96"/>
      <c r="Z100" s="96"/>
    </row>
    <row r="101" spans="1:30" s="198" customFormat="1">
      <c r="A101" s="398"/>
      <c r="B101" s="397"/>
      <c r="C101" s="416"/>
      <c r="D101" s="397"/>
      <c r="E101" s="400"/>
      <c r="F101" s="191">
        <v>2</v>
      </c>
      <c r="G101" s="159"/>
      <c r="H101" s="418"/>
      <c r="I101" s="190">
        <v>30</v>
      </c>
      <c r="J101" s="190"/>
      <c r="K101" s="190"/>
      <c r="L101" s="190"/>
      <c r="M101" s="190"/>
      <c r="N101" s="191"/>
      <c r="O101" s="159"/>
      <c r="P101" s="190"/>
      <c r="Q101" s="190"/>
      <c r="R101" s="191"/>
      <c r="S101" s="159"/>
      <c r="T101" s="190"/>
      <c r="U101" s="190"/>
      <c r="V101" s="191"/>
      <c r="W101" s="160"/>
      <c r="X101" s="194"/>
      <c r="Y101" s="194"/>
      <c r="Z101" s="194"/>
      <c r="AA101" s="44"/>
      <c r="AB101" s="44"/>
      <c r="AC101" s="44"/>
      <c r="AD101" s="44"/>
    </row>
    <row r="102" spans="1:30" ht="12" thickBot="1">
      <c r="A102" s="125" t="s">
        <v>86</v>
      </c>
      <c r="B102" s="126"/>
      <c r="C102" s="158"/>
      <c r="D102" s="126" t="s">
        <v>49</v>
      </c>
      <c r="E102" s="159">
        <v>30</v>
      </c>
      <c r="F102" s="121">
        <v>1</v>
      </c>
      <c r="G102" s="159"/>
      <c r="H102" s="135"/>
      <c r="I102" s="122">
        <v>30</v>
      </c>
      <c r="J102" s="122"/>
      <c r="K102" s="122"/>
      <c r="L102" s="122"/>
      <c r="M102" s="122"/>
      <c r="N102" s="121"/>
      <c r="O102" s="159"/>
      <c r="P102" s="122"/>
      <c r="Q102" s="122"/>
      <c r="R102" s="121"/>
      <c r="S102" s="159"/>
      <c r="T102" s="122"/>
      <c r="U102" s="122"/>
      <c r="V102" s="121">
        <v>30</v>
      </c>
      <c r="W102" s="160"/>
      <c r="X102" s="133"/>
      <c r="Y102" s="133"/>
      <c r="Z102" s="133"/>
    </row>
    <row r="103" spans="1:30" s="138" customFormat="1" ht="12.75" thickTop="1" thickBot="1">
      <c r="A103" s="162"/>
      <c r="B103" s="163"/>
      <c r="C103" s="166" t="s">
        <v>100</v>
      </c>
      <c r="D103" s="167" t="s">
        <v>88</v>
      </c>
      <c r="E103" s="176">
        <f>SUM(E87:E102)</f>
        <v>450</v>
      </c>
      <c r="F103" s="177">
        <f>SUM(F87:F102)</f>
        <v>28</v>
      </c>
      <c r="G103" s="176">
        <f>SUM(G87:G102)</f>
        <v>135</v>
      </c>
      <c r="H103" s="178">
        <f>SUM(H87:H102)</f>
        <v>60</v>
      </c>
      <c r="I103" s="175">
        <f>SUM(I87:I102)</f>
        <v>255</v>
      </c>
      <c r="J103" s="175"/>
      <c r="K103" s="175"/>
      <c r="L103" s="175"/>
      <c r="M103" s="175"/>
      <c r="N103" s="177"/>
      <c r="O103" s="176"/>
      <c r="P103" s="175"/>
      <c r="Q103" s="175"/>
      <c r="R103" s="177"/>
      <c r="S103" s="176">
        <f t="shared" ref="S103:X103" si="2">SUM(S87:S102)</f>
        <v>90</v>
      </c>
      <c r="T103" s="175">
        <f t="shared" si="2"/>
        <v>90</v>
      </c>
      <c r="U103" s="175">
        <f t="shared" si="2"/>
        <v>30</v>
      </c>
      <c r="V103" s="177">
        <f t="shared" si="2"/>
        <v>75</v>
      </c>
      <c r="W103" s="179">
        <f t="shared" si="2"/>
        <v>75</v>
      </c>
      <c r="X103" s="180">
        <f t="shared" si="2"/>
        <v>90</v>
      </c>
      <c r="Y103" s="180"/>
      <c r="Z103" s="180"/>
      <c r="AA103" s="44"/>
      <c r="AB103" s="44"/>
      <c r="AC103" s="44"/>
      <c r="AD103" s="44"/>
    </row>
    <row r="104" spans="1:30" s="138" customFormat="1" ht="12" thickTop="1">
      <c r="A104" s="161" t="s">
        <v>98</v>
      </c>
      <c r="B104" s="129"/>
      <c r="C104" s="14"/>
      <c r="D104" s="129"/>
      <c r="E104" s="18"/>
      <c r="F104" s="124"/>
      <c r="G104" s="18"/>
      <c r="H104" s="136"/>
      <c r="I104" s="123"/>
      <c r="J104" s="123"/>
      <c r="K104" s="123"/>
      <c r="L104" s="123"/>
      <c r="M104" s="123"/>
      <c r="N104" s="124"/>
      <c r="O104" s="18"/>
      <c r="P104" s="123"/>
      <c r="Q104" s="123"/>
      <c r="R104" s="124"/>
      <c r="S104" s="18"/>
      <c r="T104" s="123"/>
      <c r="U104" s="123"/>
      <c r="V104" s="124"/>
      <c r="W104" s="94"/>
      <c r="X104" s="134"/>
      <c r="Y104" s="134"/>
      <c r="Z104" s="134"/>
      <c r="AA104" s="44"/>
      <c r="AB104" s="44"/>
      <c r="AC104" s="44"/>
      <c r="AD104" s="44"/>
    </row>
    <row r="105" spans="1:30" s="138" customFormat="1">
      <c r="A105" s="24" t="s">
        <v>41</v>
      </c>
      <c r="B105" s="30"/>
      <c r="C105" s="15" t="s">
        <v>49</v>
      </c>
      <c r="D105" s="30"/>
      <c r="E105" s="16">
        <v>30</v>
      </c>
      <c r="F105" s="17">
        <v>2</v>
      </c>
      <c r="G105" s="16">
        <v>30</v>
      </c>
      <c r="H105" s="2"/>
      <c r="I105" s="12"/>
      <c r="J105" s="12"/>
      <c r="K105" s="12"/>
      <c r="L105" s="12"/>
      <c r="M105" s="12"/>
      <c r="N105" s="17"/>
      <c r="O105" s="16"/>
      <c r="P105" s="12"/>
      <c r="Q105" s="12"/>
      <c r="R105" s="17"/>
      <c r="S105" s="16">
        <v>30</v>
      </c>
      <c r="T105" s="12"/>
      <c r="U105" s="12"/>
      <c r="V105" s="17"/>
      <c r="W105" s="95"/>
      <c r="X105" s="96"/>
      <c r="Y105" s="96"/>
      <c r="Z105" s="96"/>
      <c r="AA105" s="44"/>
      <c r="AB105" s="44"/>
      <c r="AC105" s="44"/>
      <c r="AD105" s="44"/>
    </row>
    <row r="106" spans="1:30" s="138" customFormat="1">
      <c r="A106" s="24" t="s">
        <v>101</v>
      </c>
      <c r="B106" s="30"/>
      <c r="C106" s="15" t="s">
        <v>49</v>
      </c>
      <c r="D106" s="30"/>
      <c r="E106" s="16">
        <v>30</v>
      </c>
      <c r="F106" s="17">
        <v>3</v>
      </c>
      <c r="G106" s="16">
        <v>30</v>
      </c>
      <c r="H106" s="2"/>
      <c r="I106" s="12"/>
      <c r="J106" s="12"/>
      <c r="K106" s="12"/>
      <c r="L106" s="12"/>
      <c r="M106" s="12"/>
      <c r="N106" s="17"/>
      <c r="O106" s="16"/>
      <c r="P106" s="12"/>
      <c r="Q106" s="12"/>
      <c r="R106" s="17"/>
      <c r="S106" s="16">
        <v>30</v>
      </c>
      <c r="T106" s="12"/>
      <c r="U106" s="12"/>
      <c r="V106" s="17"/>
      <c r="W106" s="95"/>
      <c r="X106" s="96"/>
      <c r="Y106" s="96"/>
      <c r="Z106" s="96"/>
      <c r="AA106" s="44"/>
      <c r="AB106" s="44"/>
      <c r="AC106" s="44"/>
      <c r="AD106" s="44"/>
    </row>
    <row r="107" spans="1:30" s="138" customFormat="1">
      <c r="A107" s="24" t="s">
        <v>102</v>
      </c>
      <c r="B107" s="30"/>
      <c r="C107" s="15" t="s">
        <v>21</v>
      </c>
      <c r="D107" s="30"/>
      <c r="E107" s="16">
        <v>30</v>
      </c>
      <c r="F107" s="17">
        <v>4</v>
      </c>
      <c r="G107" s="16"/>
      <c r="H107" s="168">
        <v>30</v>
      </c>
      <c r="I107" s="12"/>
      <c r="J107" s="12"/>
      <c r="K107" s="12"/>
      <c r="L107" s="12"/>
      <c r="M107" s="12"/>
      <c r="N107" s="17"/>
      <c r="O107" s="16"/>
      <c r="P107" s="12"/>
      <c r="Q107" s="12"/>
      <c r="R107" s="17"/>
      <c r="S107" s="16">
        <v>30</v>
      </c>
      <c r="T107" s="12"/>
      <c r="U107" s="12"/>
      <c r="V107" s="17"/>
      <c r="W107" s="95"/>
      <c r="X107" s="96"/>
      <c r="Y107" s="96"/>
      <c r="Z107" s="96"/>
      <c r="AA107" s="44"/>
      <c r="AB107" s="44"/>
      <c r="AC107" s="44"/>
      <c r="AD107" s="44"/>
    </row>
    <row r="108" spans="1:30" s="138" customFormat="1" ht="12" thickBot="1">
      <c r="A108" s="125" t="s">
        <v>43</v>
      </c>
      <c r="B108" s="126"/>
      <c r="C108" s="158"/>
      <c r="D108" s="126" t="s">
        <v>49</v>
      </c>
      <c r="E108" s="159">
        <v>15</v>
      </c>
      <c r="F108" s="121">
        <v>1</v>
      </c>
      <c r="G108" s="159"/>
      <c r="H108" s="169">
        <v>15</v>
      </c>
      <c r="I108" s="122"/>
      <c r="J108" s="122"/>
      <c r="K108" s="122"/>
      <c r="L108" s="122"/>
      <c r="M108" s="122"/>
      <c r="N108" s="121"/>
      <c r="O108" s="159"/>
      <c r="P108" s="122"/>
      <c r="Q108" s="122"/>
      <c r="R108" s="121"/>
      <c r="S108" s="159"/>
      <c r="T108" s="122"/>
      <c r="U108" s="122">
        <v>15</v>
      </c>
      <c r="V108" s="121"/>
      <c r="W108" s="160"/>
      <c r="X108" s="133"/>
      <c r="Y108" s="133"/>
      <c r="Z108" s="133"/>
      <c r="AA108" s="44"/>
      <c r="AB108" s="44"/>
      <c r="AC108" s="44"/>
      <c r="AD108" s="44"/>
    </row>
    <row r="109" spans="1:30" s="138" customFormat="1" ht="12.75" thickTop="1" thickBot="1">
      <c r="A109" s="162"/>
      <c r="B109" s="163"/>
      <c r="C109" s="166" t="s">
        <v>109</v>
      </c>
      <c r="D109" s="165" t="s">
        <v>108</v>
      </c>
      <c r="E109" s="176">
        <f>SUM(E105:E108)</f>
        <v>105</v>
      </c>
      <c r="F109" s="177">
        <f>SUM(F105:F108)</f>
        <v>10</v>
      </c>
      <c r="G109" s="176">
        <f>SUM(G105:G108)</f>
        <v>60</v>
      </c>
      <c r="H109" s="178">
        <f>SUM(H105:H108)</f>
        <v>45</v>
      </c>
      <c r="I109" s="175"/>
      <c r="J109" s="175"/>
      <c r="K109" s="175"/>
      <c r="L109" s="175"/>
      <c r="M109" s="175"/>
      <c r="N109" s="177"/>
      <c r="O109" s="176"/>
      <c r="P109" s="175"/>
      <c r="Q109" s="175"/>
      <c r="R109" s="177"/>
      <c r="S109" s="176">
        <f>SUM(S105:S108)</f>
        <v>90</v>
      </c>
      <c r="T109" s="175"/>
      <c r="U109" s="175">
        <f>SUM(U105:U108)</f>
        <v>15</v>
      </c>
      <c r="V109" s="177"/>
      <c r="W109" s="179"/>
      <c r="X109" s="180"/>
      <c r="Y109" s="180"/>
      <c r="Z109" s="180"/>
      <c r="AA109" s="44"/>
      <c r="AB109" s="44"/>
      <c r="AC109" s="44"/>
      <c r="AD109" s="44"/>
    </row>
    <row r="110" spans="1:30" s="138" customFormat="1" ht="12" thickTop="1">
      <c r="A110" s="161" t="s">
        <v>103</v>
      </c>
      <c r="B110" s="129"/>
      <c r="C110" s="14"/>
      <c r="D110" s="129"/>
      <c r="E110" s="18"/>
      <c r="F110" s="124"/>
      <c r="G110" s="18"/>
      <c r="H110" s="136"/>
      <c r="I110" s="123"/>
      <c r="J110" s="123"/>
      <c r="K110" s="123"/>
      <c r="L110" s="123"/>
      <c r="M110" s="123"/>
      <c r="N110" s="124"/>
      <c r="O110" s="18"/>
      <c r="P110" s="123"/>
      <c r="Q110" s="123"/>
      <c r="R110" s="124"/>
      <c r="S110" s="18"/>
      <c r="T110" s="123"/>
      <c r="U110" s="123"/>
      <c r="V110" s="124"/>
      <c r="W110" s="94"/>
      <c r="X110" s="134"/>
      <c r="Y110" s="134"/>
      <c r="Z110" s="134"/>
      <c r="AA110" s="44"/>
      <c r="AB110" s="44"/>
      <c r="AC110" s="44"/>
      <c r="AD110" s="44"/>
    </row>
    <row r="111" spans="1:30" s="138" customFormat="1">
      <c r="A111" s="24" t="s">
        <v>44</v>
      </c>
      <c r="B111" s="30"/>
      <c r="C111" s="15" t="s">
        <v>49</v>
      </c>
      <c r="D111" s="30"/>
      <c r="E111" s="16">
        <v>30</v>
      </c>
      <c r="F111" s="17">
        <v>4</v>
      </c>
      <c r="G111" s="16"/>
      <c r="H111" s="2"/>
      <c r="I111" s="12">
        <v>30</v>
      </c>
      <c r="J111" s="12"/>
      <c r="K111" s="12"/>
      <c r="L111" s="12"/>
      <c r="M111" s="12"/>
      <c r="N111" s="17"/>
      <c r="O111" s="16"/>
      <c r="P111" s="12"/>
      <c r="Q111" s="12"/>
      <c r="R111" s="17"/>
      <c r="S111" s="16"/>
      <c r="T111" s="12"/>
      <c r="U111" s="12"/>
      <c r="V111" s="17"/>
      <c r="W111" s="95"/>
      <c r="X111" s="96">
        <v>30</v>
      </c>
      <c r="Y111" s="96"/>
      <c r="Z111" s="96"/>
      <c r="AA111" s="44"/>
      <c r="AB111" s="44"/>
      <c r="AC111" s="44"/>
      <c r="AD111" s="44"/>
    </row>
    <row r="112" spans="1:30" s="138" customFormat="1">
      <c r="A112" s="24" t="s">
        <v>179</v>
      </c>
      <c r="B112" s="30"/>
      <c r="C112" s="15"/>
      <c r="D112" s="30" t="s">
        <v>49</v>
      </c>
      <c r="E112" s="16">
        <v>15</v>
      </c>
      <c r="F112" s="17">
        <v>2</v>
      </c>
      <c r="G112" s="16"/>
      <c r="H112" s="2"/>
      <c r="I112" s="12">
        <v>15</v>
      </c>
      <c r="J112" s="12"/>
      <c r="K112" s="12"/>
      <c r="L112" s="12"/>
      <c r="M112" s="12"/>
      <c r="N112" s="17"/>
      <c r="O112" s="16"/>
      <c r="P112" s="12"/>
      <c r="Q112" s="12"/>
      <c r="R112" s="17"/>
      <c r="S112" s="16"/>
      <c r="T112" s="12"/>
      <c r="U112" s="12"/>
      <c r="V112" s="17">
        <v>15</v>
      </c>
      <c r="W112" s="95"/>
      <c r="X112" s="96"/>
      <c r="Y112" s="96"/>
      <c r="Z112" s="96"/>
      <c r="AA112" s="44"/>
      <c r="AB112" s="44"/>
      <c r="AC112" s="44"/>
      <c r="AD112" s="44"/>
    </row>
    <row r="113" spans="1:30" s="138" customFormat="1">
      <c r="A113" s="24" t="s">
        <v>104</v>
      </c>
      <c r="B113" s="30"/>
      <c r="C113" s="15"/>
      <c r="D113" s="30" t="s">
        <v>49</v>
      </c>
      <c r="E113" s="16">
        <v>15</v>
      </c>
      <c r="F113" s="17">
        <v>2</v>
      </c>
      <c r="G113" s="16"/>
      <c r="H113" s="2"/>
      <c r="I113" s="12">
        <v>15</v>
      </c>
      <c r="J113" s="12"/>
      <c r="K113" s="12"/>
      <c r="L113" s="12"/>
      <c r="M113" s="12"/>
      <c r="N113" s="17"/>
      <c r="O113" s="16"/>
      <c r="P113" s="12"/>
      <c r="Q113" s="12"/>
      <c r="R113" s="17"/>
      <c r="S113" s="16"/>
      <c r="T113" s="12"/>
      <c r="U113" s="12"/>
      <c r="V113" s="17">
        <v>15</v>
      </c>
      <c r="W113" s="95"/>
      <c r="X113" s="96"/>
      <c r="Y113" s="96"/>
      <c r="Z113" s="96"/>
      <c r="AA113" s="44"/>
      <c r="AB113" s="44"/>
      <c r="AC113" s="44"/>
      <c r="AD113" s="44"/>
    </row>
    <row r="114" spans="1:30" s="138" customFormat="1">
      <c r="A114" s="24" t="s">
        <v>105</v>
      </c>
      <c r="B114" s="30"/>
      <c r="C114" s="15"/>
      <c r="D114" s="30" t="s">
        <v>49</v>
      </c>
      <c r="E114" s="16">
        <v>15</v>
      </c>
      <c r="F114" s="17">
        <v>2</v>
      </c>
      <c r="G114" s="16"/>
      <c r="H114" s="2"/>
      <c r="I114" s="12">
        <v>15</v>
      </c>
      <c r="J114" s="12"/>
      <c r="K114" s="12"/>
      <c r="L114" s="12"/>
      <c r="M114" s="12"/>
      <c r="N114" s="17"/>
      <c r="O114" s="16"/>
      <c r="P114" s="12"/>
      <c r="Q114" s="12"/>
      <c r="R114" s="17"/>
      <c r="S114" s="16"/>
      <c r="T114" s="12"/>
      <c r="U114" s="12"/>
      <c r="V114" s="17">
        <v>15</v>
      </c>
      <c r="W114" s="95"/>
      <c r="X114" s="96"/>
      <c r="Y114" s="96"/>
      <c r="Z114" s="96"/>
      <c r="AA114" s="44"/>
      <c r="AB114" s="44"/>
      <c r="AC114" s="44"/>
      <c r="AD114" s="44"/>
    </row>
    <row r="115" spans="1:30" s="138" customFormat="1">
      <c r="A115" s="24" t="s">
        <v>45</v>
      </c>
      <c r="B115" s="30"/>
      <c r="C115" s="15" t="s">
        <v>49</v>
      </c>
      <c r="D115" s="30"/>
      <c r="E115" s="16">
        <v>30</v>
      </c>
      <c r="F115" s="17">
        <v>4</v>
      </c>
      <c r="G115" s="16"/>
      <c r="H115" s="2"/>
      <c r="I115" s="12">
        <v>30</v>
      </c>
      <c r="J115" s="12"/>
      <c r="K115" s="12"/>
      <c r="L115" s="12"/>
      <c r="M115" s="12"/>
      <c r="N115" s="17"/>
      <c r="O115" s="16"/>
      <c r="P115" s="12"/>
      <c r="Q115" s="12"/>
      <c r="R115" s="17"/>
      <c r="S115" s="16"/>
      <c r="T115" s="12"/>
      <c r="U115" s="12"/>
      <c r="V115" s="17"/>
      <c r="W115" s="95"/>
      <c r="X115" s="96">
        <v>30</v>
      </c>
      <c r="Y115" s="96"/>
      <c r="Z115" s="96"/>
      <c r="AA115" s="44"/>
      <c r="AB115" s="44"/>
      <c r="AC115" s="44"/>
      <c r="AD115" s="44"/>
    </row>
    <row r="116" spans="1:30" s="138" customFormat="1">
      <c r="A116" s="24" t="s">
        <v>106</v>
      </c>
      <c r="B116" s="30"/>
      <c r="C116" s="15" t="s">
        <v>49</v>
      </c>
      <c r="D116" s="30"/>
      <c r="E116" s="16">
        <v>30</v>
      </c>
      <c r="F116" s="17">
        <v>3</v>
      </c>
      <c r="G116" s="16"/>
      <c r="H116" s="2"/>
      <c r="I116" s="12">
        <v>30</v>
      </c>
      <c r="J116" s="12"/>
      <c r="K116" s="12"/>
      <c r="L116" s="12"/>
      <c r="M116" s="12"/>
      <c r="N116" s="17"/>
      <c r="O116" s="16"/>
      <c r="P116" s="12"/>
      <c r="Q116" s="12"/>
      <c r="R116" s="17"/>
      <c r="S116" s="16"/>
      <c r="T116" s="12">
        <v>30</v>
      </c>
      <c r="U116" s="12"/>
      <c r="V116" s="17"/>
      <c r="W116" s="95"/>
      <c r="X116" s="96"/>
      <c r="Y116" s="96"/>
      <c r="Z116" s="96"/>
      <c r="AA116" s="44"/>
      <c r="AB116" s="44"/>
      <c r="AC116" s="44"/>
      <c r="AD116" s="44"/>
    </row>
    <row r="117" spans="1:30" s="198" customFormat="1" ht="12.75" customHeight="1">
      <c r="A117" s="388" t="s">
        <v>107</v>
      </c>
      <c r="B117" s="396"/>
      <c r="C117" s="415"/>
      <c r="D117" s="396" t="s">
        <v>49</v>
      </c>
      <c r="E117" s="399">
        <v>30</v>
      </c>
      <c r="F117" s="191">
        <v>2</v>
      </c>
      <c r="G117" s="159">
        <v>15</v>
      </c>
      <c r="H117" s="417"/>
      <c r="I117" s="190"/>
      <c r="J117" s="401"/>
      <c r="K117" s="401"/>
      <c r="L117" s="401"/>
      <c r="M117" s="401"/>
      <c r="N117" s="406"/>
      <c r="O117" s="399"/>
      <c r="P117" s="401"/>
      <c r="Q117" s="401"/>
      <c r="R117" s="406"/>
      <c r="S117" s="399"/>
      <c r="T117" s="401"/>
      <c r="U117" s="401">
        <v>15</v>
      </c>
      <c r="V117" s="406">
        <v>15</v>
      </c>
      <c r="W117" s="408"/>
      <c r="X117" s="386"/>
      <c r="Y117" s="386"/>
      <c r="Z117" s="386"/>
      <c r="AA117" s="44"/>
      <c r="AB117" s="44"/>
      <c r="AC117" s="44"/>
      <c r="AD117" s="44"/>
    </row>
    <row r="118" spans="1:30" s="138" customFormat="1" ht="12" thickBot="1">
      <c r="A118" s="389"/>
      <c r="B118" s="488"/>
      <c r="C118" s="489"/>
      <c r="D118" s="488"/>
      <c r="E118" s="490"/>
      <c r="F118" s="121">
        <v>2</v>
      </c>
      <c r="G118" s="159"/>
      <c r="H118" s="491"/>
      <c r="I118" s="122">
        <v>15</v>
      </c>
      <c r="J118" s="450"/>
      <c r="K118" s="450"/>
      <c r="L118" s="450"/>
      <c r="M118" s="450"/>
      <c r="N118" s="492"/>
      <c r="O118" s="490"/>
      <c r="P118" s="450"/>
      <c r="Q118" s="450"/>
      <c r="R118" s="492"/>
      <c r="S118" s="490"/>
      <c r="T118" s="450"/>
      <c r="U118" s="450"/>
      <c r="V118" s="492"/>
      <c r="W118" s="493"/>
      <c r="X118" s="410"/>
      <c r="Y118" s="410"/>
      <c r="Z118" s="410"/>
      <c r="AA118" s="44"/>
      <c r="AB118" s="44"/>
      <c r="AC118" s="44"/>
      <c r="AD118" s="44"/>
    </row>
    <row r="119" spans="1:30" s="138" customFormat="1" ht="12.75" thickTop="1" thickBot="1">
      <c r="A119" s="162"/>
      <c r="B119" s="163"/>
      <c r="C119" s="164" t="s">
        <v>125</v>
      </c>
      <c r="D119" s="165" t="s">
        <v>99</v>
      </c>
      <c r="E119" s="176">
        <f>SUM(E111:E117)</f>
        <v>165</v>
      </c>
      <c r="F119" s="177">
        <f>SUM(F111:F118)</f>
        <v>21</v>
      </c>
      <c r="G119" s="176">
        <f>SUM(G111:G118)</f>
        <v>15</v>
      </c>
      <c r="H119" s="178"/>
      <c r="I119" s="175">
        <f>SUM(I111:I118)</f>
        <v>150</v>
      </c>
      <c r="J119" s="175"/>
      <c r="K119" s="175"/>
      <c r="L119" s="175"/>
      <c r="M119" s="175"/>
      <c r="N119" s="177"/>
      <c r="O119" s="176"/>
      <c r="P119" s="175"/>
      <c r="Q119" s="175"/>
      <c r="R119" s="177"/>
      <c r="S119" s="176"/>
      <c r="T119" s="175">
        <f>SUM(T111:T118)</f>
        <v>30</v>
      </c>
      <c r="U119" s="175">
        <f>SUM(U111:U117)</f>
        <v>15</v>
      </c>
      <c r="V119" s="177">
        <f>SUM(V111:V117)</f>
        <v>60</v>
      </c>
      <c r="W119" s="179"/>
      <c r="X119" s="180">
        <f>SUM(X111:X118)</f>
        <v>60</v>
      </c>
      <c r="Y119" s="180"/>
      <c r="Z119" s="180"/>
      <c r="AA119" s="44"/>
      <c r="AB119" s="44"/>
      <c r="AC119" s="44"/>
      <c r="AD119" s="44"/>
    </row>
    <row r="120" spans="1:30" s="138" customFormat="1" ht="14.25" customHeight="1" thickTop="1" thickBot="1">
      <c r="A120" s="427" t="s">
        <v>110</v>
      </c>
      <c r="B120" s="428"/>
      <c r="C120" s="428"/>
      <c r="D120" s="428"/>
      <c r="E120" s="428"/>
      <c r="F120" s="428"/>
      <c r="G120" s="428"/>
      <c r="H120" s="428"/>
      <c r="I120" s="428"/>
      <c r="J120" s="428"/>
      <c r="K120" s="428"/>
      <c r="L120" s="428"/>
      <c r="M120" s="428"/>
      <c r="N120" s="428"/>
      <c r="O120" s="428"/>
      <c r="P120" s="428"/>
      <c r="Q120" s="428"/>
      <c r="R120" s="428"/>
      <c r="S120" s="428"/>
      <c r="T120" s="428"/>
      <c r="U120" s="428"/>
      <c r="V120" s="428"/>
      <c r="W120" s="428"/>
      <c r="X120" s="428"/>
      <c r="Y120" s="428"/>
      <c r="Z120" s="429"/>
      <c r="AA120" s="44"/>
      <c r="AB120" s="44"/>
      <c r="AC120" s="44"/>
      <c r="AD120" s="44"/>
    </row>
    <row r="121" spans="1:30" s="138" customFormat="1" ht="12" thickTop="1">
      <c r="A121" s="128" t="s">
        <v>111</v>
      </c>
      <c r="B121" s="129"/>
      <c r="C121" s="14" t="s">
        <v>22</v>
      </c>
      <c r="D121" s="129"/>
      <c r="E121" s="18">
        <v>15</v>
      </c>
      <c r="F121" s="124">
        <v>1</v>
      </c>
      <c r="G121" s="18"/>
      <c r="H121" s="136"/>
      <c r="I121" s="123">
        <v>15</v>
      </c>
      <c r="J121" s="123"/>
      <c r="K121" s="123"/>
      <c r="L121" s="123"/>
      <c r="M121" s="123"/>
      <c r="N121" s="124"/>
      <c r="O121" s="18"/>
      <c r="P121" s="123"/>
      <c r="Q121" s="123"/>
      <c r="R121" s="124"/>
      <c r="S121" s="18"/>
      <c r="T121" s="123">
        <v>15</v>
      </c>
      <c r="U121" s="123"/>
      <c r="V121" s="124"/>
      <c r="W121" s="94"/>
      <c r="X121" s="134"/>
      <c r="Y121" s="134"/>
      <c r="Z121" s="134"/>
      <c r="AA121" s="44"/>
      <c r="AB121" s="44"/>
      <c r="AC121" s="44"/>
      <c r="AD121" s="44"/>
    </row>
    <row r="122" spans="1:30" s="138" customFormat="1">
      <c r="A122" s="24" t="s">
        <v>112</v>
      </c>
      <c r="B122" s="30"/>
      <c r="C122" s="15"/>
      <c r="D122" s="30" t="s">
        <v>22</v>
      </c>
      <c r="E122" s="16">
        <v>30</v>
      </c>
      <c r="F122" s="17">
        <v>2</v>
      </c>
      <c r="G122" s="16"/>
      <c r="H122" s="2"/>
      <c r="I122" s="12"/>
      <c r="J122" s="12"/>
      <c r="K122" s="12"/>
      <c r="L122" s="12"/>
      <c r="M122" s="12"/>
      <c r="N122" s="17">
        <v>30</v>
      </c>
      <c r="O122" s="16"/>
      <c r="P122" s="12"/>
      <c r="Q122" s="12"/>
      <c r="R122" s="17"/>
      <c r="S122" s="16"/>
      <c r="T122" s="12"/>
      <c r="U122" s="12"/>
      <c r="V122" s="17">
        <v>30</v>
      </c>
      <c r="W122" s="95"/>
      <c r="X122" s="96"/>
      <c r="Y122" s="96"/>
      <c r="Z122" s="96"/>
      <c r="AA122" s="44"/>
      <c r="AB122" s="44"/>
      <c r="AC122" s="44"/>
      <c r="AD122" s="44"/>
    </row>
    <row r="123" spans="1:30">
      <c r="A123" s="388" t="s">
        <v>113</v>
      </c>
      <c r="B123" s="396"/>
      <c r="C123" s="415" t="s">
        <v>22</v>
      </c>
      <c r="D123" s="396" t="s">
        <v>22</v>
      </c>
      <c r="E123" s="399">
        <v>120</v>
      </c>
      <c r="F123" s="17">
        <v>4</v>
      </c>
      <c r="G123" s="399"/>
      <c r="H123" s="417"/>
      <c r="I123" s="401"/>
      <c r="J123" s="401"/>
      <c r="K123" s="401"/>
      <c r="L123" s="401"/>
      <c r="M123" s="401"/>
      <c r="N123" s="406">
        <v>120</v>
      </c>
      <c r="O123" s="399"/>
      <c r="P123" s="401"/>
      <c r="Q123" s="401"/>
      <c r="R123" s="406"/>
      <c r="S123" s="399"/>
      <c r="T123" s="401"/>
      <c r="U123" s="401"/>
      <c r="V123" s="406"/>
      <c r="W123" s="408"/>
      <c r="X123" s="386">
        <v>60</v>
      </c>
      <c r="Y123" s="386"/>
      <c r="Z123" s="386">
        <v>60</v>
      </c>
    </row>
    <row r="124" spans="1:30" s="138" customFormat="1">
      <c r="A124" s="398"/>
      <c r="B124" s="397"/>
      <c r="C124" s="416"/>
      <c r="D124" s="397"/>
      <c r="E124" s="400"/>
      <c r="F124" s="121">
        <v>4</v>
      </c>
      <c r="G124" s="400"/>
      <c r="H124" s="418"/>
      <c r="I124" s="402"/>
      <c r="J124" s="402"/>
      <c r="K124" s="402"/>
      <c r="L124" s="402"/>
      <c r="M124" s="402"/>
      <c r="N124" s="407"/>
      <c r="O124" s="400"/>
      <c r="P124" s="402"/>
      <c r="Q124" s="402"/>
      <c r="R124" s="407"/>
      <c r="S124" s="400"/>
      <c r="T124" s="402"/>
      <c r="U124" s="402"/>
      <c r="V124" s="407"/>
      <c r="W124" s="409"/>
      <c r="X124" s="387"/>
      <c r="Y124" s="387"/>
      <c r="Z124" s="387"/>
      <c r="AA124" s="44"/>
      <c r="AB124" s="44"/>
      <c r="AC124" s="44"/>
      <c r="AD124" s="44"/>
    </row>
    <row r="125" spans="1:30" s="138" customFormat="1" ht="12" thickBot="1">
      <c r="A125" s="125" t="s">
        <v>114</v>
      </c>
      <c r="B125" s="126"/>
      <c r="C125" s="158"/>
      <c r="D125" s="126" t="s">
        <v>22</v>
      </c>
      <c r="E125" s="159">
        <v>60</v>
      </c>
      <c r="F125" s="121">
        <v>4</v>
      </c>
      <c r="G125" s="159"/>
      <c r="H125" s="135"/>
      <c r="I125" s="122"/>
      <c r="J125" s="122"/>
      <c r="K125" s="122"/>
      <c r="L125" s="122"/>
      <c r="M125" s="122"/>
      <c r="N125" s="121">
        <v>60</v>
      </c>
      <c r="O125" s="159"/>
      <c r="P125" s="122"/>
      <c r="Q125" s="122"/>
      <c r="R125" s="121"/>
      <c r="S125" s="159"/>
      <c r="T125" s="122"/>
      <c r="U125" s="122"/>
      <c r="V125" s="121"/>
      <c r="W125" s="160"/>
      <c r="X125" s="133"/>
      <c r="Y125" s="133"/>
      <c r="Z125" s="133">
        <v>60</v>
      </c>
      <c r="AA125" s="44"/>
      <c r="AB125" s="44"/>
      <c r="AC125" s="44"/>
      <c r="AD125" s="44"/>
    </row>
    <row r="126" spans="1:30" s="138" customFormat="1" ht="12.75" thickTop="1" thickBot="1">
      <c r="A126" s="162"/>
      <c r="B126" s="163"/>
      <c r="C126" s="164" t="s">
        <v>74</v>
      </c>
      <c r="D126" s="165" t="s">
        <v>126</v>
      </c>
      <c r="E126" s="176">
        <f>SUM(E121:E125)</f>
        <v>225</v>
      </c>
      <c r="F126" s="177">
        <f>SUM(F121:F125)</f>
        <v>15</v>
      </c>
      <c r="G126" s="176"/>
      <c r="H126" s="178"/>
      <c r="I126" s="175">
        <f>SUM(I121:I125)</f>
        <v>15</v>
      </c>
      <c r="J126" s="175"/>
      <c r="K126" s="175"/>
      <c r="L126" s="175"/>
      <c r="M126" s="175"/>
      <c r="N126" s="177">
        <f>SUM(N121:N125)</f>
        <v>210</v>
      </c>
      <c r="O126" s="176"/>
      <c r="P126" s="175"/>
      <c r="Q126" s="175"/>
      <c r="R126" s="177"/>
      <c r="S126" s="176"/>
      <c r="T126" s="175">
        <f>SUM(T121:T125)</f>
        <v>15</v>
      </c>
      <c r="U126" s="175"/>
      <c r="V126" s="177">
        <f>SUM(V121:V125)</f>
        <v>30</v>
      </c>
      <c r="W126" s="179"/>
      <c r="X126" s="180">
        <f>SUM(X121:X125)</f>
        <v>60</v>
      </c>
      <c r="Y126" s="180"/>
      <c r="Z126" s="180">
        <f>SUM(Z121:Z125)</f>
        <v>120</v>
      </c>
      <c r="AA126" s="44"/>
      <c r="AB126" s="44"/>
      <c r="AC126" s="44"/>
      <c r="AD126" s="44"/>
    </row>
    <row r="127" spans="1:30" s="138" customFormat="1" ht="14.25" customHeight="1" thickTop="1" thickBot="1">
      <c r="A127" s="412" t="s">
        <v>115</v>
      </c>
      <c r="B127" s="413"/>
      <c r="C127" s="413"/>
      <c r="D127" s="413"/>
      <c r="E127" s="413"/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  <c r="Z127" s="414"/>
      <c r="AA127" s="44"/>
      <c r="AB127" s="44"/>
      <c r="AC127" s="44"/>
      <c r="AD127" s="44"/>
    </row>
    <row r="128" spans="1:30" s="138" customFormat="1" ht="12" thickTop="1">
      <c r="A128" s="454" t="s">
        <v>116</v>
      </c>
      <c r="B128" s="455"/>
      <c r="C128" s="456" t="s">
        <v>22</v>
      </c>
      <c r="D128" s="455" t="s">
        <v>21</v>
      </c>
      <c r="E128" s="457">
        <v>120</v>
      </c>
      <c r="F128" s="181">
        <v>4</v>
      </c>
      <c r="G128" s="457"/>
      <c r="H128" s="458"/>
      <c r="I128" s="405">
        <v>120</v>
      </c>
      <c r="J128" s="405"/>
      <c r="K128" s="405"/>
      <c r="L128" s="405"/>
      <c r="M128" s="405"/>
      <c r="N128" s="419"/>
      <c r="O128" s="457"/>
      <c r="P128" s="405">
        <v>60</v>
      </c>
      <c r="Q128" s="405"/>
      <c r="R128" s="419">
        <v>60</v>
      </c>
      <c r="S128" s="457"/>
      <c r="T128" s="405"/>
      <c r="U128" s="405"/>
      <c r="V128" s="419"/>
      <c r="W128" s="411"/>
      <c r="X128" s="494"/>
      <c r="Y128" s="174"/>
      <c r="Z128" s="494"/>
      <c r="AA128" s="44"/>
      <c r="AB128" s="44"/>
      <c r="AC128" s="44"/>
      <c r="AD128" s="44"/>
    </row>
    <row r="129" spans="1:30" s="138" customFormat="1">
      <c r="A129" s="398"/>
      <c r="B129" s="397"/>
      <c r="C129" s="416"/>
      <c r="D129" s="397"/>
      <c r="E129" s="400"/>
      <c r="F129" s="132">
        <v>4</v>
      </c>
      <c r="G129" s="400"/>
      <c r="H129" s="418"/>
      <c r="I129" s="402"/>
      <c r="J129" s="402"/>
      <c r="K129" s="402"/>
      <c r="L129" s="402"/>
      <c r="M129" s="402"/>
      <c r="N129" s="407"/>
      <c r="O129" s="400"/>
      <c r="P129" s="402"/>
      <c r="Q129" s="402"/>
      <c r="R129" s="407"/>
      <c r="S129" s="400"/>
      <c r="T129" s="402"/>
      <c r="U129" s="402"/>
      <c r="V129" s="407"/>
      <c r="W129" s="409"/>
      <c r="X129" s="387"/>
      <c r="Y129" s="174"/>
      <c r="Z129" s="387"/>
      <c r="AA129" s="44"/>
      <c r="AB129" s="44"/>
      <c r="AC129" s="44"/>
      <c r="AD129" s="44"/>
    </row>
    <row r="130" spans="1:30" s="138" customFormat="1">
      <c r="A130" s="24" t="s">
        <v>117</v>
      </c>
      <c r="B130" s="30"/>
      <c r="C130" s="15"/>
      <c r="D130" s="30" t="s">
        <v>49</v>
      </c>
      <c r="E130" s="16">
        <v>30</v>
      </c>
      <c r="F130" s="238">
        <v>2</v>
      </c>
      <c r="G130" s="95"/>
      <c r="H130" s="239"/>
      <c r="I130" s="96">
        <v>30</v>
      </c>
      <c r="J130" s="96"/>
      <c r="K130" s="96"/>
      <c r="L130" s="96"/>
      <c r="M130" s="96"/>
      <c r="N130" s="238"/>
      <c r="O130" s="95"/>
      <c r="P130" s="96"/>
      <c r="Q130" s="96"/>
      <c r="R130" s="238">
        <v>30</v>
      </c>
      <c r="S130" s="16"/>
      <c r="T130" s="12"/>
      <c r="U130" s="12"/>
      <c r="V130" s="17"/>
      <c r="W130" s="95"/>
      <c r="X130" s="96"/>
      <c r="Y130" s="96"/>
      <c r="Z130" s="96"/>
      <c r="AA130" s="44"/>
      <c r="AB130" s="44"/>
      <c r="AC130" s="44"/>
      <c r="AD130" s="44"/>
    </row>
    <row r="131" spans="1:30" s="138" customFormat="1">
      <c r="A131" s="24" t="s">
        <v>118</v>
      </c>
      <c r="B131" s="30"/>
      <c r="C131" s="15"/>
      <c r="D131" s="30" t="s">
        <v>22</v>
      </c>
      <c r="E131" s="16">
        <v>30</v>
      </c>
      <c r="F131" s="238">
        <v>1</v>
      </c>
      <c r="G131" s="95"/>
      <c r="H131" s="239"/>
      <c r="I131" s="96">
        <v>30</v>
      </c>
      <c r="J131" s="96"/>
      <c r="K131" s="96"/>
      <c r="L131" s="96"/>
      <c r="M131" s="96"/>
      <c r="N131" s="238"/>
      <c r="O131" s="95"/>
      <c r="P131" s="96"/>
      <c r="Q131" s="96"/>
      <c r="R131" s="238">
        <v>30</v>
      </c>
      <c r="S131" s="16"/>
      <c r="T131" s="12"/>
      <c r="U131" s="12"/>
      <c r="V131" s="17"/>
      <c r="W131" s="95"/>
      <c r="X131" s="96"/>
      <c r="Y131" s="96"/>
      <c r="Z131" s="96"/>
      <c r="AA131" s="44"/>
      <c r="AB131" s="44"/>
      <c r="AC131" s="44"/>
      <c r="AD131" s="44"/>
    </row>
    <row r="132" spans="1:30" s="138" customFormat="1">
      <c r="A132" s="24" t="s">
        <v>119</v>
      </c>
      <c r="B132" s="30"/>
      <c r="C132" s="15"/>
      <c r="D132" s="30" t="s">
        <v>49</v>
      </c>
      <c r="E132" s="16">
        <v>15</v>
      </c>
      <c r="F132" s="238">
        <v>1</v>
      </c>
      <c r="G132" s="95">
        <v>15</v>
      </c>
      <c r="H132" s="239"/>
      <c r="I132" s="96"/>
      <c r="J132" s="96"/>
      <c r="K132" s="96"/>
      <c r="L132" s="96"/>
      <c r="M132" s="96"/>
      <c r="N132" s="238"/>
      <c r="O132" s="95"/>
      <c r="P132" s="96"/>
      <c r="Q132" s="96">
        <v>15</v>
      </c>
      <c r="R132" s="238"/>
      <c r="S132" s="16"/>
      <c r="T132" s="12"/>
      <c r="U132" s="12"/>
      <c r="V132" s="17"/>
      <c r="W132" s="95"/>
      <c r="X132" s="96"/>
      <c r="Y132" s="96"/>
      <c r="Z132" s="96"/>
      <c r="AA132" s="44"/>
      <c r="AB132" s="44"/>
      <c r="AC132" s="44"/>
      <c r="AD132" s="44"/>
    </row>
    <row r="133" spans="1:30" s="138" customFormat="1">
      <c r="A133" s="24" t="s">
        <v>120</v>
      </c>
      <c r="B133" s="30"/>
      <c r="C133" s="15"/>
      <c r="D133" s="30" t="s">
        <v>49</v>
      </c>
      <c r="E133" s="16">
        <v>30</v>
      </c>
      <c r="F133" s="238">
        <v>2</v>
      </c>
      <c r="G133" s="95">
        <v>30</v>
      </c>
      <c r="H133" s="239"/>
      <c r="I133" s="96"/>
      <c r="J133" s="96"/>
      <c r="K133" s="96"/>
      <c r="L133" s="96"/>
      <c r="M133" s="96"/>
      <c r="N133" s="238"/>
      <c r="O133" s="95"/>
      <c r="P133" s="96"/>
      <c r="Q133" s="96">
        <v>30</v>
      </c>
      <c r="R133" s="238"/>
      <c r="S133" s="16"/>
      <c r="T133" s="12"/>
      <c r="U133" s="12"/>
      <c r="V133" s="17"/>
      <c r="W133" s="95"/>
      <c r="X133" s="96"/>
      <c r="Y133" s="96"/>
      <c r="Z133" s="96"/>
      <c r="AA133" s="44"/>
      <c r="AB133" s="44"/>
      <c r="AC133" s="44"/>
      <c r="AD133" s="44"/>
    </row>
    <row r="134" spans="1:30" s="138" customFormat="1">
      <c r="A134" s="170" t="s">
        <v>121</v>
      </c>
      <c r="B134" s="131"/>
      <c r="C134" s="171"/>
      <c r="D134" s="131" t="s">
        <v>49</v>
      </c>
      <c r="E134" s="155">
        <v>15</v>
      </c>
      <c r="F134" s="240">
        <v>1</v>
      </c>
      <c r="G134" s="173"/>
      <c r="H134" s="241"/>
      <c r="I134" s="174">
        <v>15</v>
      </c>
      <c r="J134" s="174"/>
      <c r="K134" s="174"/>
      <c r="L134" s="174"/>
      <c r="M134" s="174"/>
      <c r="N134" s="240"/>
      <c r="O134" s="173"/>
      <c r="P134" s="174"/>
      <c r="Q134" s="174"/>
      <c r="R134" s="240">
        <v>15</v>
      </c>
      <c r="S134" s="155"/>
      <c r="T134" s="127"/>
      <c r="U134" s="127"/>
      <c r="V134" s="132"/>
      <c r="W134" s="173"/>
      <c r="X134" s="174"/>
      <c r="Y134" s="174"/>
      <c r="Z134" s="174"/>
      <c r="AA134" s="44"/>
      <c r="AB134" s="44"/>
      <c r="AC134" s="44"/>
      <c r="AD134" s="44"/>
    </row>
    <row r="135" spans="1:30" s="138" customFormat="1">
      <c r="A135" s="24" t="s">
        <v>122</v>
      </c>
      <c r="B135" s="30"/>
      <c r="C135" s="15" t="s">
        <v>22</v>
      </c>
      <c r="D135" s="30"/>
      <c r="E135" s="16">
        <v>15</v>
      </c>
      <c r="F135" s="238">
        <v>1</v>
      </c>
      <c r="G135" s="95"/>
      <c r="H135" s="239"/>
      <c r="I135" s="96">
        <v>15</v>
      </c>
      <c r="J135" s="96"/>
      <c r="K135" s="96"/>
      <c r="L135" s="96"/>
      <c r="M135" s="96"/>
      <c r="N135" s="238"/>
      <c r="O135" s="95"/>
      <c r="P135" s="96">
        <v>15</v>
      </c>
      <c r="Q135" s="96"/>
      <c r="R135" s="238"/>
      <c r="S135" s="16"/>
      <c r="T135" s="12"/>
      <c r="U135" s="12"/>
      <c r="V135" s="17"/>
      <c r="W135" s="95"/>
      <c r="X135" s="96"/>
      <c r="Y135" s="96"/>
      <c r="Z135" s="96"/>
      <c r="AA135" s="44"/>
      <c r="AB135" s="44"/>
      <c r="AC135" s="44"/>
      <c r="AD135" s="44"/>
    </row>
    <row r="136" spans="1:30" s="138" customFormat="1">
      <c r="A136" s="24" t="s">
        <v>28</v>
      </c>
      <c r="B136" s="30"/>
      <c r="C136" s="15" t="s">
        <v>22</v>
      </c>
      <c r="D136" s="30"/>
      <c r="E136" s="16">
        <v>15</v>
      </c>
      <c r="F136" s="17">
        <v>1</v>
      </c>
      <c r="G136" s="16"/>
      <c r="H136" s="279"/>
      <c r="I136" s="12">
        <v>15</v>
      </c>
      <c r="J136" s="12"/>
      <c r="K136" s="12"/>
      <c r="L136" s="12"/>
      <c r="M136" s="12"/>
      <c r="N136" s="17"/>
      <c r="O136" s="16"/>
      <c r="P136" s="12"/>
      <c r="Q136" s="12"/>
      <c r="R136" s="17">
        <v>15</v>
      </c>
      <c r="S136" s="16"/>
      <c r="T136" s="12"/>
      <c r="U136" s="12"/>
      <c r="V136" s="17"/>
      <c r="W136" s="95"/>
      <c r="X136" s="96"/>
      <c r="Y136" s="96"/>
      <c r="Z136" s="96"/>
      <c r="AA136" s="44"/>
      <c r="AB136" s="44"/>
      <c r="AC136" s="44"/>
      <c r="AD136" s="44"/>
    </row>
    <row r="137" spans="1:30" s="138" customFormat="1">
      <c r="A137" s="24" t="s">
        <v>123</v>
      </c>
      <c r="B137" s="30"/>
      <c r="C137" s="15" t="s">
        <v>49</v>
      </c>
      <c r="D137" s="30"/>
      <c r="E137" s="16">
        <v>15</v>
      </c>
      <c r="F137" s="17">
        <v>1</v>
      </c>
      <c r="G137" s="16"/>
      <c r="H137" s="2"/>
      <c r="I137" s="12">
        <v>15</v>
      </c>
      <c r="J137" s="12"/>
      <c r="K137" s="12"/>
      <c r="L137" s="12"/>
      <c r="M137" s="12"/>
      <c r="N137" s="17"/>
      <c r="O137" s="16"/>
      <c r="P137" s="12"/>
      <c r="Q137" s="12"/>
      <c r="R137" s="17"/>
      <c r="S137" s="16"/>
      <c r="T137" s="12"/>
      <c r="U137" s="12"/>
      <c r="V137" s="17"/>
      <c r="W137" s="95"/>
      <c r="X137" s="96">
        <v>15</v>
      </c>
      <c r="Y137" s="96"/>
      <c r="Z137" s="96"/>
      <c r="AA137" s="44"/>
      <c r="AB137" s="44"/>
      <c r="AC137" s="44"/>
      <c r="AD137" s="44"/>
    </row>
    <row r="138" spans="1:30" s="138" customFormat="1" ht="12" thickBot="1">
      <c r="A138" s="170" t="s">
        <v>124</v>
      </c>
      <c r="B138" s="131"/>
      <c r="C138" s="171"/>
      <c r="D138" s="131" t="s">
        <v>49</v>
      </c>
      <c r="E138" s="155">
        <v>30</v>
      </c>
      <c r="F138" s="132">
        <v>1</v>
      </c>
      <c r="G138" s="155"/>
      <c r="H138" s="172">
        <v>30</v>
      </c>
      <c r="I138" s="127"/>
      <c r="J138" s="127"/>
      <c r="K138" s="127"/>
      <c r="L138" s="127"/>
      <c r="M138" s="127"/>
      <c r="N138" s="132"/>
      <c r="O138" s="155"/>
      <c r="P138" s="127"/>
      <c r="Q138" s="127"/>
      <c r="R138" s="132"/>
      <c r="S138" s="155"/>
      <c r="T138" s="127"/>
      <c r="U138" s="127"/>
      <c r="V138" s="132"/>
      <c r="W138" s="173"/>
      <c r="X138" s="174"/>
      <c r="Y138" s="174">
        <v>30</v>
      </c>
      <c r="Z138" s="174"/>
      <c r="AA138" s="44"/>
      <c r="AB138" s="44"/>
      <c r="AC138" s="44"/>
      <c r="AD138" s="44"/>
    </row>
    <row r="139" spans="1:30" s="138" customFormat="1" ht="19.5" thickTop="1" thickBot="1">
      <c r="A139" s="162"/>
      <c r="B139" s="165"/>
      <c r="C139" s="166" t="s">
        <v>127</v>
      </c>
      <c r="D139" s="167" t="s">
        <v>128</v>
      </c>
      <c r="E139" s="176">
        <f>SUM(E128:E138)</f>
        <v>315</v>
      </c>
      <c r="F139" s="177">
        <f>SUM(F128:F138)</f>
        <v>19</v>
      </c>
      <c r="G139" s="176">
        <f>SUM(G128:G138)</f>
        <v>45</v>
      </c>
      <c r="H139" s="182">
        <f>SUM(H128:H138)</f>
        <v>30</v>
      </c>
      <c r="I139" s="175">
        <f>SUM(I128:I138)</f>
        <v>240</v>
      </c>
      <c r="J139" s="175"/>
      <c r="K139" s="175"/>
      <c r="L139" s="175"/>
      <c r="M139" s="175"/>
      <c r="N139" s="177"/>
      <c r="O139" s="176"/>
      <c r="P139" s="175">
        <f>SUM(P128:P138)</f>
        <v>75</v>
      </c>
      <c r="Q139" s="175">
        <f>SUM(Q128:Q138)</f>
        <v>45</v>
      </c>
      <c r="R139" s="177">
        <f>SUM(R128:R138)</f>
        <v>150</v>
      </c>
      <c r="S139" s="176"/>
      <c r="T139" s="175"/>
      <c r="U139" s="175"/>
      <c r="V139" s="177"/>
      <c r="W139" s="179"/>
      <c r="X139" s="180">
        <f>SUM(X128:X138)</f>
        <v>15</v>
      </c>
      <c r="Y139" s="180">
        <f>SUM(Y128:Y138)</f>
        <v>30</v>
      </c>
      <c r="Z139" s="180"/>
      <c r="AA139" s="44"/>
      <c r="AB139" s="44"/>
      <c r="AC139" s="44"/>
      <c r="AD139" s="44"/>
    </row>
    <row r="140" spans="1:30" s="138" customFormat="1" ht="14.25" customHeight="1" thickTop="1" thickBot="1">
      <c r="A140" s="412" t="s">
        <v>161</v>
      </c>
      <c r="B140" s="413"/>
      <c r="C140" s="413"/>
      <c r="D140" s="413"/>
      <c r="E140" s="413"/>
      <c r="F140" s="413"/>
      <c r="G140" s="413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  <c r="T140" s="413"/>
      <c r="U140" s="413"/>
      <c r="V140" s="413"/>
      <c r="W140" s="413"/>
      <c r="X140" s="413"/>
      <c r="Y140" s="413"/>
      <c r="Z140" s="414"/>
      <c r="AA140" s="44"/>
      <c r="AB140" s="44"/>
      <c r="AC140" s="44"/>
      <c r="AD140" s="44"/>
    </row>
    <row r="141" spans="1:30" s="294" customFormat="1" ht="12" thickTop="1">
      <c r="A141" s="318" t="s">
        <v>183</v>
      </c>
      <c r="B141" s="299"/>
      <c r="C141" s="306"/>
      <c r="D141" s="307"/>
      <c r="E141" s="308">
        <v>120</v>
      </c>
      <c r="F141" s="309">
        <v>13</v>
      </c>
      <c r="G141" s="306"/>
      <c r="H141" s="310"/>
      <c r="I141" s="306"/>
      <c r="J141" s="310"/>
      <c r="K141" s="306"/>
      <c r="L141" s="310"/>
      <c r="M141" s="306"/>
      <c r="N141" s="307"/>
      <c r="O141" s="306"/>
      <c r="P141" s="310"/>
      <c r="Q141" s="306"/>
      <c r="R141" s="307"/>
      <c r="S141" s="306"/>
      <c r="T141" s="310"/>
      <c r="U141" s="306"/>
      <c r="V141" s="307"/>
      <c r="W141" s="306"/>
      <c r="X141" s="310"/>
      <c r="Y141" s="306"/>
      <c r="Z141" s="311">
        <v>120</v>
      </c>
      <c r="AA141" s="44"/>
      <c r="AB141" s="44"/>
      <c r="AC141" s="44"/>
      <c r="AD141" s="44"/>
    </row>
    <row r="142" spans="1:30" s="294" customFormat="1" ht="12" thickBot="1">
      <c r="A142" s="305" t="s">
        <v>181</v>
      </c>
      <c r="B142" s="300"/>
      <c r="C142" s="312"/>
      <c r="D142" s="313"/>
      <c r="E142" s="314">
        <v>30</v>
      </c>
      <c r="F142" s="315">
        <v>2</v>
      </c>
      <c r="G142" s="312"/>
      <c r="H142" s="316"/>
      <c r="I142" s="312"/>
      <c r="J142" s="316"/>
      <c r="K142" s="312"/>
      <c r="L142" s="316"/>
      <c r="M142" s="312"/>
      <c r="N142" s="313"/>
      <c r="O142" s="312"/>
      <c r="P142" s="316"/>
      <c r="Q142" s="312"/>
      <c r="R142" s="313"/>
      <c r="S142" s="312"/>
      <c r="T142" s="316"/>
      <c r="U142" s="312"/>
      <c r="V142" s="313"/>
      <c r="W142" s="312"/>
      <c r="X142" s="316"/>
      <c r="Y142" s="312"/>
      <c r="Z142" s="317">
        <v>30</v>
      </c>
      <c r="AA142" s="44"/>
      <c r="AB142" s="44"/>
      <c r="AC142" s="44"/>
      <c r="AD142" s="44"/>
    </row>
    <row r="143" spans="1:30" s="138" customFormat="1" ht="12.75" thickTop="1" thickBot="1">
      <c r="A143" s="303"/>
      <c r="B143" s="304"/>
      <c r="C143" s="295"/>
      <c r="D143" s="304"/>
      <c r="E143" s="296"/>
      <c r="F143" s="301"/>
      <c r="G143" s="296"/>
      <c r="H143" s="297"/>
      <c r="I143" s="302"/>
      <c r="J143" s="302"/>
      <c r="K143" s="302"/>
      <c r="L143" s="302"/>
      <c r="M143" s="302"/>
      <c r="N143" s="301"/>
      <c r="O143" s="296"/>
      <c r="P143" s="302"/>
      <c r="Q143" s="302"/>
      <c r="R143" s="301"/>
      <c r="S143" s="296"/>
      <c r="T143" s="302"/>
      <c r="U143" s="302"/>
      <c r="V143" s="301"/>
      <c r="W143" s="298"/>
      <c r="X143" s="293"/>
      <c r="Y143" s="293"/>
      <c r="Z143" s="293"/>
      <c r="AA143" s="44"/>
      <c r="AB143" s="44"/>
      <c r="AC143" s="44"/>
      <c r="AD143" s="44"/>
    </row>
    <row r="144" spans="1:30" s="138" customFormat="1" ht="15.75" customHeight="1" thickTop="1">
      <c r="A144" s="212" t="s">
        <v>170</v>
      </c>
      <c r="B144" s="288"/>
      <c r="C144" s="214"/>
      <c r="D144" s="215"/>
      <c r="E144" s="216">
        <f>SUM(E21+E36+E44+E126+E139)</f>
        <v>1290</v>
      </c>
      <c r="F144" s="217"/>
      <c r="G144" s="216">
        <f>SUM(G21+G36+G44+G126+G139)</f>
        <v>395</v>
      </c>
      <c r="H144" s="218">
        <f>SUM(H21+H36+H44+H126+H139)</f>
        <v>325</v>
      </c>
      <c r="I144" s="218">
        <f>SUM(I21+I36+I44+I126+I139)</f>
        <v>300</v>
      </c>
      <c r="J144" s="218"/>
      <c r="K144" s="218"/>
      <c r="L144" s="218"/>
      <c r="M144" s="218">
        <f>SUM(M44+M126+M139)</f>
        <v>60</v>
      </c>
      <c r="N144" s="217">
        <f>SUM(N126)</f>
        <v>210</v>
      </c>
      <c r="O144" s="337">
        <f>SUM(O21:P21)+SUM(O36:P36)+SUM(O44:P44)+SUM(O126:P126)+SUM(O139:P139)</f>
        <v>300</v>
      </c>
      <c r="P144" s="338"/>
      <c r="Q144" s="339">
        <f>SUM(Q21:R21)+SUM(Q36:R36)+SUM(Q44:R44)+SUM(Q126:R126)+SUM(Q139:R139)</f>
        <v>445</v>
      </c>
      <c r="R144" s="340"/>
      <c r="S144" s="337">
        <f>SUM(S21:T21)+SUM(S36:T36)+SUM(S44:T44)+SUM(S126:T126)+SUM(S139:T139)</f>
        <v>90</v>
      </c>
      <c r="T144" s="338"/>
      <c r="U144" s="339">
        <f>SUM(U21:V21)+SUM(U36:V36)+SUM(U44:V44)+SUM(U126:V126)+SUM(U139:V139)</f>
        <v>100</v>
      </c>
      <c r="V144" s="340"/>
      <c r="W144" s="337">
        <f>SUM(W21:X21)+SUM(W36:X36)+SUM(W44:X44)+SUM(W126:X126)+SUM(W139:X139)</f>
        <v>175</v>
      </c>
      <c r="X144" s="338"/>
      <c r="Y144" s="339">
        <f>SUM(Y21:Z21)+SUM(Y36:Z36)+SUM(Y44:Z44)+SUM(Y126:Z126)+SUM(Y139:Z139)</f>
        <v>180</v>
      </c>
      <c r="Z144" s="338"/>
      <c r="AA144" s="44"/>
      <c r="AB144" s="44"/>
      <c r="AC144" s="44"/>
      <c r="AD144" s="44"/>
    </row>
    <row r="145" spans="1:30" ht="13.5" customHeight="1">
      <c r="A145" s="220" t="s">
        <v>158</v>
      </c>
      <c r="B145" s="221"/>
      <c r="C145" s="222"/>
      <c r="D145" s="221"/>
      <c r="E145" s="223"/>
      <c r="F145" s="224">
        <f>SUM(F21+F36+F44+F126+F139)</f>
        <v>106</v>
      </c>
      <c r="G145" s="223"/>
      <c r="H145" s="225"/>
      <c r="I145" s="226"/>
      <c r="J145" s="226"/>
      <c r="K145" s="226"/>
      <c r="L145" s="226"/>
      <c r="M145" s="226"/>
      <c r="N145" s="224"/>
      <c r="O145" s="321">
        <f>SUM(F12:F15)+SUM(F17:F17)+F23+F129+SUM(F135)+F19</f>
        <v>30</v>
      </c>
      <c r="P145" s="322"/>
      <c r="Q145" s="323">
        <f>SUM(F16)+SUM(F18)+SUM(F24:F29)+F128+SUM(F130:F134)+F136+F20</f>
        <v>30</v>
      </c>
      <c r="R145" s="329"/>
      <c r="S145" s="321">
        <f>SUM(F31:F33)+F121</f>
        <v>6</v>
      </c>
      <c r="T145" s="322"/>
      <c r="U145" s="323">
        <f>SUM(F38:F41)+F122</f>
        <v>14</v>
      </c>
      <c r="V145" s="329"/>
      <c r="W145" s="321">
        <f>SUM(F30)+SUM(F34:F35)+F42+F123+F138</f>
        <v>11</v>
      </c>
      <c r="X145" s="322"/>
      <c r="Y145" s="323">
        <f>SUM(F43)+SUM(F124:F125)+F138</f>
        <v>15</v>
      </c>
      <c r="Z145" s="322"/>
    </row>
    <row r="146" spans="1:30">
      <c r="A146" s="206" t="s">
        <v>165</v>
      </c>
      <c r="B146" s="210"/>
      <c r="C146" s="286"/>
      <c r="D146" s="287"/>
      <c r="E146" s="286">
        <f>SUM(E65+E81)</f>
        <v>720</v>
      </c>
      <c r="F146" s="287"/>
      <c r="G146" s="286"/>
      <c r="H146" s="285"/>
      <c r="I146" s="285"/>
      <c r="J146" s="285"/>
      <c r="K146" s="285"/>
      <c r="L146" s="207"/>
      <c r="M146" s="207"/>
      <c r="N146" s="208"/>
      <c r="O146" s="334"/>
      <c r="P146" s="333"/>
      <c r="Q146" s="333"/>
      <c r="R146" s="335"/>
      <c r="S146" s="334">
        <f>SUM(S65:T65)+SUM(S81:T81)</f>
        <v>285</v>
      </c>
      <c r="T146" s="333"/>
      <c r="U146" s="333">
        <f>SUM(U65:V65)+SUM(U81:V81)</f>
        <v>210</v>
      </c>
      <c r="V146" s="335"/>
      <c r="W146" s="334">
        <f>SUM(W65:X65)+SUM(W81:X81)</f>
        <v>225</v>
      </c>
      <c r="X146" s="333"/>
      <c r="Y146" s="333">
        <f>SUM(Y103:Z103)+SUM(Y109:Z109)+SUM(Y119:Z119)</f>
        <v>0</v>
      </c>
      <c r="Z146" s="333"/>
    </row>
    <row r="147" spans="1:30" s="231" customFormat="1">
      <c r="A147" s="199" t="s">
        <v>166</v>
      </c>
      <c r="B147" s="200"/>
      <c r="C147" s="201"/>
      <c r="D147" s="202"/>
      <c r="E147" s="201">
        <f>SUM(E103+E109+E119)</f>
        <v>720</v>
      </c>
      <c r="F147" s="202"/>
      <c r="G147" s="201"/>
      <c r="H147" s="203"/>
      <c r="I147" s="203"/>
      <c r="J147" s="203"/>
      <c r="K147" s="203"/>
      <c r="L147" s="204"/>
      <c r="M147" s="204"/>
      <c r="N147" s="205"/>
      <c r="O147" s="324"/>
      <c r="P147" s="334"/>
      <c r="Q147" s="336"/>
      <c r="R147" s="326"/>
      <c r="S147" s="324">
        <f>SUM(S103:T103)+SUM(S109:T109)+SUM(S119:T119)</f>
        <v>300</v>
      </c>
      <c r="T147" s="334"/>
      <c r="U147" s="336">
        <f>SUM(U103:V103)+SUM(U109:V109)+SUM(U119:V119)</f>
        <v>195</v>
      </c>
      <c r="V147" s="326"/>
      <c r="W147" s="324">
        <f>SUM(W103:X103)+SUM(W109:X109)+SUM(W119:X119)</f>
        <v>225</v>
      </c>
      <c r="X147" s="334"/>
      <c r="Y147" s="336">
        <f>SUM(Y103:Z103)+SUM(Y109:Z109)+SUM(Y119:Z119)</f>
        <v>0</v>
      </c>
      <c r="Z147" s="334"/>
      <c r="AA147" s="44"/>
      <c r="AB147" s="44"/>
      <c r="AC147" s="44"/>
      <c r="AD147" s="44"/>
    </row>
    <row r="148" spans="1:30" s="142" customFormat="1">
      <c r="A148" s="199" t="s">
        <v>167</v>
      </c>
      <c r="B148" s="200"/>
      <c r="C148" s="201"/>
      <c r="D148" s="202"/>
      <c r="E148" s="201"/>
      <c r="F148" s="202">
        <f>SUM(F65+F81)</f>
        <v>59</v>
      </c>
      <c r="G148" s="201"/>
      <c r="H148" s="203"/>
      <c r="I148" s="203"/>
      <c r="J148" s="203"/>
      <c r="K148" s="203"/>
      <c r="L148" s="204"/>
      <c r="M148" s="204"/>
      <c r="N148" s="205"/>
      <c r="O148" s="324"/>
      <c r="P148" s="334"/>
      <c r="Q148" s="336"/>
      <c r="R148" s="326"/>
      <c r="S148" s="324">
        <f>SUM(F50:F54)+SUM(F68:F70)+F79+F71</f>
        <v>24</v>
      </c>
      <c r="T148" s="334"/>
      <c r="U148" s="336">
        <f>SUM(F55:F56)+F64+F67+SUM(F72:F73)+F80+F74+F76</f>
        <v>16</v>
      </c>
      <c r="V148" s="326"/>
      <c r="W148" s="324">
        <f>SUM(F57:F63)+SUM(F75)+F77+F78</f>
        <v>19</v>
      </c>
      <c r="X148" s="334"/>
      <c r="Y148" s="336">
        <v>0</v>
      </c>
      <c r="Z148" s="334"/>
      <c r="AA148" s="44"/>
      <c r="AB148" s="44"/>
      <c r="AC148" s="44"/>
      <c r="AD148" s="44"/>
    </row>
    <row r="149" spans="1:30" s="231" customFormat="1">
      <c r="A149" s="199" t="s">
        <v>168</v>
      </c>
      <c r="B149" s="200"/>
      <c r="C149" s="201"/>
      <c r="D149" s="202"/>
      <c r="E149" s="201"/>
      <c r="F149" s="202">
        <f>SUM(F103+F109+F119)</f>
        <v>59</v>
      </c>
      <c r="G149" s="201"/>
      <c r="H149" s="203"/>
      <c r="I149" s="203"/>
      <c r="J149" s="203"/>
      <c r="K149" s="203"/>
      <c r="L149" s="204"/>
      <c r="M149" s="204"/>
      <c r="N149" s="205"/>
      <c r="O149" s="324"/>
      <c r="P149" s="334"/>
      <c r="Q149" s="336"/>
      <c r="R149" s="326"/>
      <c r="S149" s="324">
        <f>SUM(F87:F91)+SUM(F105:F107)+F116</f>
        <v>24</v>
      </c>
      <c r="T149" s="334"/>
      <c r="U149" s="336">
        <f>SUM(F92:F93)+SUM(F102)+SUM(F108)+SUM(F112:F114)+SUM(F117:F118)</f>
        <v>16</v>
      </c>
      <c r="V149" s="326"/>
      <c r="W149" s="324">
        <f>SUM(F94:F101)+F111+F115</f>
        <v>19</v>
      </c>
      <c r="X149" s="334"/>
      <c r="Y149" s="336">
        <v>0</v>
      </c>
      <c r="Z149" s="334"/>
      <c r="AA149" s="44"/>
      <c r="AB149" s="44"/>
      <c r="AC149" s="44"/>
      <c r="AD149" s="44"/>
    </row>
    <row r="150" spans="1:30" s="231" customFormat="1">
      <c r="A150" s="199" t="s">
        <v>169</v>
      </c>
      <c r="B150" s="200"/>
      <c r="C150" s="201"/>
      <c r="D150" s="202"/>
      <c r="E150" s="201">
        <f>SUM(E140)</f>
        <v>0</v>
      </c>
      <c r="F150" s="202"/>
      <c r="G150" s="201"/>
      <c r="H150" s="203"/>
      <c r="I150" s="203"/>
      <c r="J150" s="203"/>
      <c r="K150" s="203"/>
      <c r="L150" s="204"/>
      <c r="M150" s="204"/>
      <c r="N150" s="205"/>
      <c r="O150" s="324"/>
      <c r="P150" s="334"/>
      <c r="Q150" s="336"/>
      <c r="R150" s="326"/>
      <c r="S150" s="324"/>
      <c r="T150" s="334"/>
      <c r="U150" s="336"/>
      <c r="V150" s="326"/>
      <c r="W150" s="324"/>
      <c r="X150" s="334"/>
      <c r="Y150" s="336">
        <v>150</v>
      </c>
      <c r="Z150" s="334"/>
      <c r="AA150" s="44"/>
      <c r="AB150" s="44"/>
      <c r="AC150" s="44"/>
      <c r="AD150" s="44"/>
    </row>
    <row r="151" spans="1:30" ht="14.25" customHeight="1">
      <c r="A151" s="206" t="s">
        <v>164</v>
      </c>
      <c r="B151" s="287"/>
      <c r="C151" s="286"/>
      <c r="D151" s="287"/>
      <c r="E151" s="286"/>
      <c r="F151" s="287">
        <f>SUM(F140)</f>
        <v>0</v>
      </c>
      <c r="G151" s="286"/>
      <c r="H151" s="285"/>
      <c r="I151" s="285"/>
      <c r="J151" s="285"/>
      <c r="K151" s="285"/>
      <c r="L151" s="207"/>
      <c r="M151" s="207"/>
      <c r="N151" s="208"/>
      <c r="O151" s="334"/>
      <c r="P151" s="333"/>
      <c r="Q151" s="333"/>
      <c r="R151" s="335"/>
      <c r="S151" s="334"/>
      <c r="T151" s="333"/>
      <c r="U151" s="333"/>
      <c r="V151" s="335"/>
      <c r="W151" s="334"/>
      <c r="X151" s="333"/>
      <c r="Y151" s="333">
        <v>15</v>
      </c>
      <c r="Z151" s="333"/>
    </row>
    <row r="152" spans="1:30" ht="15.75" customHeight="1">
      <c r="A152" s="209" t="s">
        <v>177</v>
      </c>
      <c r="B152" s="210"/>
      <c r="C152" s="286"/>
      <c r="D152" s="287"/>
      <c r="E152" s="286">
        <f>SUM(E144+E146+E150)</f>
        <v>2010</v>
      </c>
      <c r="F152" s="287"/>
      <c r="G152" s="286"/>
      <c r="H152" s="285"/>
      <c r="I152" s="285"/>
      <c r="J152" s="285"/>
      <c r="K152" s="285"/>
      <c r="L152" s="207"/>
      <c r="M152" s="207"/>
      <c r="N152" s="208"/>
      <c r="O152" s="334">
        <f>SUM(O144)</f>
        <v>300</v>
      </c>
      <c r="P152" s="333"/>
      <c r="Q152" s="333">
        <f>SUM(Q144)</f>
        <v>445</v>
      </c>
      <c r="R152" s="335"/>
      <c r="S152" s="324">
        <f>SUM(S144:V144)+SUM(S146:V146)</f>
        <v>685</v>
      </c>
      <c r="T152" s="325"/>
      <c r="U152" s="325"/>
      <c r="V152" s="326"/>
      <c r="W152" s="332">
        <f>SUM(W144+W146)</f>
        <v>400</v>
      </c>
      <c r="X152" s="333"/>
      <c r="Y152" s="334">
        <f>SUM(Y144+Y146+Y150)</f>
        <v>330</v>
      </c>
      <c r="Z152" s="333"/>
    </row>
    <row r="153" spans="1:30" ht="14.25" customHeight="1">
      <c r="A153" s="213" t="s">
        <v>159</v>
      </c>
      <c r="B153" s="289"/>
      <c r="C153" s="219"/>
      <c r="D153" s="289"/>
      <c r="E153" s="219"/>
      <c r="F153" s="290">
        <f>SUM(F145+F148+F151)</f>
        <v>165</v>
      </c>
      <c r="G153" s="211"/>
      <c r="H153" s="291"/>
      <c r="I153" s="211"/>
      <c r="J153" s="291"/>
      <c r="K153" s="211"/>
      <c r="L153" s="291"/>
      <c r="M153" s="291"/>
      <c r="N153" s="211"/>
      <c r="O153" s="327">
        <f>SUM(O145)</f>
        <v>30</v>
      </c>
      <c r="P153" s="320"/>
      <c r="Q153" s="319">
        <f>SUM(Q145)</f>
        <v>30</v>
      </c>
      <c r="R153" s="328"/>
      <c r="S153" s="330">
        <f>SUM(S145+S148)</f>
        <v>30</v>
      </c>
      <c r="T153" s="330"/>
      <c r="U153" s="319">
        <f>SUM(U145+U148)</f>
        <v>30</v>
      </c>
      <c r="V153" s="328"/>
      <c r="W153" s="327">
        <f>SUM(W145+W148)</f>
        <v>30</v>
      </c>
      <c r="X153" s="320"/>
      <c r="Y153" s="319">
        <f>SUM(Y145+Y148+Y151)</f>
        <v>30</v>
      </c>
      <c r="Z153" s="320"/>
    </row>
    <row r="154" spans="1:30" ht="16.5" customHeight="1">
      <c r="A154" s="292" t="s">
        <v>160</v>
      </c>
      <c r="B154" s="229"/>
      <c r="C154" s="227"/>
      <c r="D154" s="229"/>
      <c r="E154" s="227"/>
      <c r="F154" s="229"/>
      <c r="G154" s="228"/>
      <c r="H154" s="230"/>
      <c r="I154" s="228"/>
      <c r="J154" s="230"/>
      <c r="K154" s="228"/>
      <c r="L154" s="230"/>
      <c r="M154" s="230"/>
      <c r="N154" s="228"/>
      <c r="O154" s="321">
        <v>5</v>
      </c>
      <c r="P154" s="322"/>
      <c r="Q154" s="323">
        <v>3</v>
      </c>
      <c r="R154" s="329"/>
      <c r="S154" s="331">
        <v>4</v>
      </c>
      <c r="T154" s="331"/>
      <c r="U154" s="323">
        <v>1</v>
      </c>
      <c r="V154" s="329"/>
      <c r="W154" s="321">
        <v>1</v>
      </c>
      <c r="X154" s="322"/>
      <c r="Y154" s="323">
        <v>0</v>
      </c>
      <c r="Z154" s="322"/>
      <c r="AA154" s="113"/>
    </row>
    <row r="155" spans="1:30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6"/>
    </row>
    <row r="156" spans="1:30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6"/>
    </row>
    <row r="157" spans="1:30" ht="12">
      <c r="A157" s="341" t="s">
        <v>162</v>
      </c>
      <c r="B157" s="341"/>
      <c r="C157" s="341"/>
      <c r="D157" s="341"/>
      <c r="E157" s="341"/>
      <c r="F157" s="341"/>
      <c r="G157" s="341"/>
      <c r="H157" s="341"/>
      <c r="I157" s="341"/>
      <c r="J157" s="341"/>
      <c r="K157" s="341"/>
      <c r="L157" s="341"/>
      <c r="M157" s="341"/>
      <c r="N157" s="341"/>
      <c r="O157" s="341"/>
      <c r="P157" s="341"/>
      <c r="Q157" s="341"/>
      <c r="R157" s="341"/>
      <c r="S157" s="341"/>
      <c r="T157" s="341"/>
      <c r="U157" s="341"/>
      <c r="V157" s="341"/>
      <c r="W157" s="341"/>
      <c r="X157" s="341"/>
      <c r="Y157" s="341"/>
      <c r="Z157" s="341"/>
    </row>
    <row r="158" spans="1:30" ht="24" customHeight="1">
      <c r="A158" s="342" t="s">
        <v>180</v>
      </c>
      <c r="B158" s="342"/>
      <c r="C158" s="342"/>
      <c r="D158" s="342"/>
      <c r="E158" s="342"/>
      <c r="F158" s="342"/>
      <c r="G158" s="342"/>
      <c r="H158" s="342"/>
      <c r="I158" s="342"/>
      <c r="J158" s="342"/>
      <c r="K158" s="342"/>
      <c r="L158" s="342"/>
      <c r="M158" s="342"/>
      <c r="N158" s="342"/>
      <c r="O158" s="342"/>
      <c r="P158" s="342"/>
      <c r="Q158" s="342"/>
      <c r="R158" s="342"/>
      <c r="S158" s="342"/>
      <c r="T158" s="342"/>
      <c r="U158" s="342"/>
      <c r="V158" s="342"/>
      <c r="W158" s="342"/>
      <c r="X158" s="342"/>
      <c r="Y158" s="342"/>
      <c r="Z158" s="342"/>
    </row>
    <row r="159" spans="1:30">
      <c r="S159" s="44"/>
      <c r="T159" s="44"/>
      <c r="U159" s="44"/>
    </row>
  </sheetData>
  <mergeCells count="538">
    <mergeCell ref="X128:X129"/>
    <mergeCell ref="Z128:Z129"/>
    <mergeCell ref="S117:S118"/>
    <mergeCell ref="T117:T118"/>
    <mergeCell ref="U117:U118"/>
    <mergeCell ref="U128:U129"/>
    <mergeCell ref="H117:H118"/>
    <mergeCell ref="V117:V118"/>
    <mergeCell ref="W117:W118"/>
    <mergeCell ref="X117:X118"/>
    <mergeCell ref="K117:K118"/>
    <mergeCell ref="J117:J118"/>
    <mergeCell ref="L117:L118"/>
    <mergeCell ref="M117:M118"/>
    <mergeCell ref="N117:N118"/>
    <mergeCell ref="O117:O118"/>
    <mergeCell ref="P117:P118"/>
    <mergeCell ref="Q117:Q118"/>
    <mergeCell ref="R117:R118"/>
    <mergeCell ref="V95:V96"/>
    <mergeCell ref="W95:W96"/>
    <mergeCell ref="X95:X96"/>
    <mergeCell ref="Y95:Y96"/>
    <mergeCell ref="Z95:Z96"/>
    <mergeCell ref="A100:A101"/>
    <mergeCell ref="B100:B101"/>
    <mergeCell ref="C100:C101"/>
    <mergeCell ref="D100:D101"/>
    <mergeCell ref="E100:E101"/>
    <mergeCell ref="H100:H101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A95:A96"/>
    <mergeCell ref="B95:B96"/>
    <mergeCell ref="C95:C96"/>
    <mergeCell ref="D95:D96"/>
    <mergeCell ref="E95:E96"/>
    <mergeCell ref="H95:H96"/>
    <mergeCell ref="J95:J96"/>
    <mergeCell ref="K95:K96"/>
    <mergeCell ref="L95:L96"/>
    <mergeCell ref="Z90:Z91"/>
    <mergeCell ref="A92:A93"/>
    <mergeCell ref="B92:B93"/>
    <mergeCell ref="C92:C93"/>
    <mergeCell ref="E92:E93"/>
    <mergeCell ref="H92:H93"/>
    <mergeCell ref="J92:J93"/>
    <mergeCell ref="K92:K93"/>
    <mergeCell ref="L92:L93"/>
    <mergeCell ref="M92:M93"/>
    <mergeCell ref="N92:N93"/>
    <mergeCell ref="O92:O93"/>
    <mergeCell ref="P92:P93"/>
    <mergeCell ref="Q92:Q93"/>
    <mergeCell ref="R92:R93"/>
    <mergeCell ref="S92:S93"/>
    <mergeCell ref="T92:T93"/>
    <mergeCell ref="U92:U93"/>
    <mergeCell ref="V92:V93"/>
    <mergeCell ref="W92:W93"/>
    <mergeCell ref="X92:X93"/>
    <mergeCell ref="Y92:Y93"/>
    <mergeCell ref="Z92:Z93"/>
    <mergeCell ref="Q90:Q91"/>
    <mergeCell ref="R90:R91"/>
    <mergeCell ref="S90:S91"/>
    <mergeCell ref="T90:T91"/>
    <mergeCell ref="U90:U91"/>
    <mergeCell ref="V90:V91"/>
    <mergeCell ref="W90:W91"/>
    <mergeCell ref="X90:X91"/>
    <mergeCell ref="Y90:Y91"/>
    <mergeCell ref="D90:D91"/>
    <mergeCell ref="E90:E91"/>
    <mergeCell ref="J90:J91"/>
    <mergeCell ref="K90:K91"/>
    <mergeCell ref="L90:L91"/>
    <mergeCell ref="M90:M91"/>
    <mergeCell ref="N90:N91"/>
    <mergeCell ref="O90:O91"/>
    <mergeCell ref="P90:P91"/>
    <mergeCell ref="R87:R88"/>
    <mergeCell ref="S87:S88"/>
    <mergeCell ref="T87:T88"/>
    <mergeCell ref="U87:U88"/>
    <mergeCell ref="V87:V88"/>
    <mergeCell ref="A87:A88"/>
    <mergeCell ref="B87:B88"/>
    <mergeCell ref="D87:D88"/>
    <mergeCell ref="E87:E88"/>
    <mergeCell ref="H87:H88"/>
    <mergeCell ref="J87:J88"/>
    <mergeCell ref="K87:K88"/>
    <mergeCell ref="L87:L88"/>
    <mergeCell ref="M87:M88"/>
    <mergeCell ref="V68:V69"/>
    <mergeCell ref="W68:W69"/>
    <mergeCell ref="X68:X69"/>
    <mergeCell ref="Y68:Y69"/>
    <mergeCell ref="Z68:Z69"/>
    <mergeCell ref="W87:W88"/>
    <mergeCell ref="X87:X88"/>
    <mergeCell ref="Y87:Y88"/>
    <mergeCell ref="Z87:Z88"/>
    <mergeCell ref="W84:X84"/>
    <mergeCell ref="Y84:Z84"/>
    <mergeCell ref="S83:V83"/>
    <mergeCell ref="W83:Z83"/>
    <mergeCell ref="S84:T84"/>
    <mergeCell ref="U84:V84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D62:D63"/>
    <mergeCell ref="A68:A69"/>
    <mergeCell ref="B68:B69"/>
    <mergeCell ref="E68:E69"/>
    <mergeCell ref="D68:D69"/>
    <mergeCell ref="H68:H69"/>
    <mergeCell ref="J68:J69"/>
    <mergeCell ref="K68:K69"/>
    <mergeCell ref="L68:L69"/>
    <mergeCell ref="Y60:Y61"/>
    <mergeCell ref="Z60:Z61"/>
    <mergeCell ref="A62:A63"/>
    <mergeCell ref="B62:B63"/>
    <mergeCell ref="E62:E63"/>
    <mergeCell ref="H62:H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C62:C63"/>
    <mergeCell ref="X58:X59"/>
    <mergeCell ref="Y58:Y59"/>
    <mergeCell ref="Z58:Z59"/>
    <mergeCell ref="C58:C59"/>
    <mergeCell ref="A60:A61"/>
    <mergeCell ref="B60:B61"/>
    <mergeCell ref="D60:D61"/>
    <mergeCell ref="E60:E61"/>
    <mergeCell ref="H60:H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W55:W56"/>
    <mergeCell ref="X55:X56"/>
    <mergeCell ref="Y55:Y56"/>
    <mergeCell ref="Z55:Z56"/>
    <mergeCell ref="E55:E56"/>
    <mergeCell ref="A58:A59"/>
    <mergeCell ref="B58:B59"/>
    <mergeCell ref="D58:D59"/>
    <mergeCell ref="E58:E59"/>
    <mergeCell ref="H58:H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O55:O56"/>
    <mergeCell ref="P55:P56"/>
    <mergeCell ref="Q55:Q56"/>
    <mergeCell ref="R55:R56"/>
    <mergeCell ref="S55:S56"/>
    <mergeCell ref="T55:T56"/>
    <mergeCell ref="U55:U56"/>
    <mergeCell ref="A53:A54"/>
    <mergeCell ref="V55:V56"/>
    <mergeCell ref="A55:A56"/>
    <mergeCell ref="B55:B56"/>
    <mergeCell ref="C55:C56"/>
    <mergeCell ref="H55:H56"/>
    <mergeCell ref="J55:J56"/>
    <mergeCell ref="K55:K56"/>
    <mergeCell ref="L55:L56"/>
    <mergeCell ref="M55:M56"/>
    <mergeCell ref="N55:N56"/>
    <mergeCell ref="Y50:Y51"/>
    <mergeCell ref="Z50:Z51"/>
    <mergeCell ref="B53:B54"/>
    <mergeCell ref="D53:D54"/>
    <mergeCell ref="E53:E54"/>
    <mergeCell ref="S53:S54"/>
    <mergeCell ref="J53:J54"/>
    <mergeCell ref="K53:K54"/>
    <mergeCell ref="L53:L54"/>
    <mergeCell ref="H53:H54"/>
    <mergeCell ref="M53:M54"/>
    <mergeCell ref="N53:N54"/>
    <mergeCell ref="O53:O54"/>
    <mergeCell ref="P53:P54"/>
    <mergeCell ref="Q53:Q54"/>
    <mergeCell ref="R53:R54"/>
    <mergeCell ref="T53:T54"/>
    <mergeCell ref="U53:U54"/>
    <mergeCell ref="V53:V54"/>
    <mergeCell ref="W53:W54"/>
    <mergeCell ref="X53:X54"/>
    <mergeCell ref="Y53:Y54"/>
    <mergeCell ref="Z53:Z54"/>
    <mergeCell ref="X31:X32"/>
    <mergeCell ref="Y31:Y32"/>
    <mergeCell ref="Z31:Z32"/>
    <mergeCell ref="A50:A51"/>
    <mergeCell ref="B50:B51"/>
    <mergeCell ref="D50:D51"/>
    <mergeCell ref="E50:E51"/>
    <mergeCell ref="H50:H51"/>
    <mergeCell ref="J50:J51"/>
    <mergeCell ref="K50:K51"/>
    <mergeCell ref="L50:L51"/>
    <mergeCell ref="M50:M51"/>
    <mergeCell ref="N50:N51"/>
    <mergeCell ref="O50:O51"/>
    <mergeCell ref="P50:P51"/>
    <mergeCell ref="Q50:Q51"/>
    <mergeCell ref="K31:K32"/>
    <mergeCell ref="L31:L32"/>
    <mergeCell ref="M31:M32"/>
    <mergeCell ref="N31:N32"/>
    <mergeCell ref="U50:U51"/>
    <mergeCell ref="V50:V51"/>
    <mergeCell ref="W50:W51"/>
    <mergeCell ref="X50:X51"/>
    <mergeCell ref="C31:C32"/>
    <mergeCell ref="D31:D32"/>
    <mergeCell ref="E31:E32"/>
    <mergeCell ref="H31:H32"/>
    <mergeCell ref="J31:J32"/>
    <mergeCell ref="T31:T32"/>
    <mergeCell ref="U31:U32"/>
    <mergeCell ref="V31:V32"/>
    <mergeCell ref="W31:W32"/>
    <mergeCell ref="Y41:Y43"/>
    <mergeCell ref="Z41:Z43"/>
    <mergeCell ref="A45:Z45"/>
    <mergeCell ref="A128:A129"/>
    <mergeCell ref="B128:B129"/>
    <mergeCell ref="C128:C129"/>
    <mergeCell ref="D128:D129"/>
    <mergeCell ref="E128:E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R50:R51"/>
    <mergeCell ref="S50:S51"/>
    <mergeCell ref="T50:T51"/>
    <mergeCell ref="S46:V46"/>
    <mergeCell ref="O47:P47"/>
    <mergeCell ref="B46:B48"/>
    <mergeCell ref="C46:D46"/>
    <mergeCell ref="S41:S43"/>
    <mergeCell ref="T41:T43"/>
    <mergeCell ref="U41:U43"/>
    <mergeCell ref="V41:V43"/>
    <mergeCell ref="W41:W43"/>
    <mergeCell ref="I47:K47"/>
    <mergeCell ref="L47:L48"/>
    <mergeCell ref="M47:M48"/>
    <mergeCell ref="N47:N48"/>
    <mergeCell ref="W47:X47"/>
    <mergeCell ref="L41:L43"/>
    <mergeCell ref="M41:M43"/>
    <mergeCell ref="N41:N43"/>
    <mergeCell ref="O41:O43"/>
    <mergeCell ref="P41:P43"/>
    <mergeCell ref="Q41:Q43"/>
    <mergeCell ref="R41:R43"/>
    <mergeCell ref="X41:X43"/>
    <mergeCell ref="Y47:Z47"/>
    <mergeCell ref="U47:V47"/>
    <mergeCell ref="Q47:R47"/>
    <mergeCell ref="S47:T47"/>
    <mergeCell ref="E46:E48"/>
    <mergeCell ref="F46:F48"/>
    <mergeCell ref="G46:N46"/>
    <mergeCell ref="O46:R46"/>
    <mergeCell ref="A120:Z120"/>
    <mergeCell ref="A46:A48"/>
    <mergeCell ref="W46:Z46"/>
    <mergeCell ref="C47:C48"/>
    <mergeCell ref="D47:D48"/>
    <mergeCell ref="G47:G48"/>
    <mergeCell ref="H47:H48"/>
    <mergeCell ref="C84:C85"/>
    <mergeCell ref="D84:D85"/>
    <mergeCell ref="G84:G85"/>
    <mergeCell ref="H84:H85"/>
    <mergeCell ref="A83:A85"/>
    <mergeCell ref="B83:B85"/>
    <mergeCell ref="C83:D83"/>
    <mergeCell ref="E83:E85"/>
    <mergeCell ref="F83:F85"/>
    <mergeCell ref="Y151:Z151"/>
    <mergeCell ref="A127:Z127"/>
    <mergeCell ref="A123:A124"/>
    <mergeCell ref="B123:B124"/>
    <mergeCell ref="C123:C124"/>
    <mergeCell ref="D123:D124"/>
    <mergeCell ref="E123:E124"/>
    <mergeCell ref="G123:G124"/>
    <mergeCell ref="H123:H124"/>
    <mergeCell ref="I123:I124"/>
    <mergeCell ref="J123:J124"/>
    <mergeCell ref="K123:K124"/>
    <mergeCell ref="L123:L124"/>
    <mergeCell ref="M123:M124"/>
    <mergeCell ref="W123:W124"/>
    <mergeCell ref="X123:X124"/>
    <mergeCell ref="Y123:Y124"/>
    <mergeCell ref="Z123:Z124"/>
    <mergeCell ref="O151:P151"/>
    <mergeCell ref="Q151:R151"/>
    <mergeCell ref="S151:T151"/>
    <mergeCell ref="U151:V151"/>
    <mergeCell ref="W151:X151"/>
    <mergeCell ref="V128:V129"/>
    <mergeCell ref="U146:V146"/>
    <mergeCell ref="W146:X146"/>
    <mergeCell ref="Y146:Z146"/>
    <mergeCell ref="V97:V98"/>
    <mergeCell ref="W97:W98"/>
    <mergeCell ref="X97:X98"/>
    <mergeCell ref="Y97:Y98"/>
    <mergeCell ref="R97:R98"/>
    <mergeCell ref="S97:S98"/>
    <mergeCell ref="T97:T98"/>
    <mergeCell ref="U97:U98"/>
    <mergeCell ref="T123:T124"/>
    <mergeCell ref="U123:U124"/>
    <mergeCell ref="V123:V124"/>
    <mergeCell ref="Y117:Y118"/>
    <mergeCell ref="Z117:Z118"/>
    <mergeCell ref="R123:R124"/>
    <mergeCell ref="S123:S124"/>
    <mergeCell ref="W128:W129"/>
    <mergeCell ref="A140:Z140"/>
    <mergeCell ref="B117:B118"/>
    <mergeCell ref="C117:C118"/>
    <mergeCell ref="D117:D118"/>
    <mergeCell ref="E117:E118"/>
    <mergeCell ref="T128:T129"/>
    <mergeCell ref="M97:M98"/>
    <mergeCell ref="N97:N98"/>
    <mergeCell ref="O97:O98"/>
    <mergeCell ref="P97:P98"/>
    <mergeCell ref="Q97:Q98"/>
    <mergeCell ref="N123:N124"/>
    <mergeCell ref="O123:O124"/>
    <mergeCell ref="O146:P146"/>
    <mergeCell ref="Q146:R146"/>
    <mergeCell ref="S146:T146"/>
    <mergeCell ref="P123:P124"/>
    <mergeCell ref="Q123:Q124"/>
    <mergeCell ref="Z97:Z98"/>
    <mergeCell ref="A117:A118"/>
    <mergeCell ref="G83:N83"/>
    <mergeCell ref="I84:K84"/>
    <mergeCell ref="L84:L85"/>
    <mergeCell ref="M84:M85"/>
    <mergeCell ref="N84:N85"/>
    <mergeCell ref="A90:A91"/>
    <mergeCell ref="B90:B91"/>
    <mergeCell ref="A97:A98"/>
    <mergeCell ref="B97:B98"/>
    <mergeCell ref="D97:D98"/>
    <mergeCell ref="E97:E98"/>
    <mergeCell ref="J97:J98"/>
    <mergeCell ref="K97:K98"/>
    <mergeCell ref="L97:L98"/>
    <mergeCell ref="H97:H98"/>
    <mergeCell ref="O83:R83"/>
    <mergeCell ref="O84:P84"/>
    <mergeCell ref="Q84:R84"/>
    <mergeCell ref="N87:N88"/>
    <mergeCell ref="O87:O88"/>
    <mergeCell ref="P87:P88"/>
    <mergeCell ref="Q87:Q88"/>
    <mergeCell ref="U9:V9"/>
    <mergeCell ref="Q9:R9"/>
    <mergeCell ref="S9:T9"/>
    <mergeCell ref="N9:N10"/>
    <mergeCell ref="O9:P9"/>
    <mergeCell ref="F8:F10"/>
    <mergeCell ref="G8:N8"/>
    <mergeCell ref="A41:A43"/>
    <mergeCell ref="B41:B43"/>
    <mergeCell ref="C41:C43"/>
    <mergeCell ref="D41:D43"/>
    <mergeCell ref="E41:E43"/>
    <mergeCell ref="H41:H43"/>
    <mergeCell ref="G41:G43"/>
    <mergeCell ref="I41:I43"/>
    <mergeCell ref="J41:J43"/>
    <mergeCell ref="K41:K43"/>
    <mergeCell ref="O31:O32"/>
    <mergeCell ref="P31:P32"/>
    <mergeCell ref="Q31:Q32"/>
    <mergeCell ref="R31:R32"/>
    <mergeCell ref="S31:S32"/>
    <mergeCell ref="A31:A32"/>
    <mergeCell ref="B31:B32"/>
    <mergeCell ref="A157:Z157"/>
    <mergeCell ref="A158:Z158"/>
    <mergeCell ref="A6:Z6"/>
    <mergeCell ref="A7:Z7"/>
    <mergeCell ref="A1:Z1"/>
    <mergeCell ref="A2:Z2"/>
    <mergeCell ref="A3:Z3"/>
    <mergeCell ref="A5:Z5"/>
    <mergeCell ref="L9:L10"/>
    <mergeCell ref="M9:M10"/>
    <mergeCell ref="A8:A10"/>
    <mergeCell ref="B8:B10"/>
    <mergeCell ref="C8:D8"/>
    <mergeCell ref="E8:E10"/>
    <mergeCell ref="C9:C10"/>
    <mergeCell ref="D9:D10"/>
    <mergeCell ref="W9:X9"/>
    <mergeCell ref="W8:Z8"/>
    <mergeCell ref="Y9:Z9"/>
    <mergeCell ref="G9:G10"/>
    <mergeCell ref="H9:H10"/>
    <mergeCell ref="I9:K9"/>
    <mergeCell ref="O8:R8"/>
    <mergeCell ref="S8:V8"/>
    <mergeCell ref="O144:P144"/>
    <mergeCell ref="Q144:R144"/>
    <mergeCell ref="S144:T144"/>
    <mergeCell ref="U144:V144"/>
    <mergeCell ref="W144:X144"/>
    <mergeCell ref="Y144:Z144"/>
    <mergeCell ref="O145:P145"/>
    <mergeCell ref="Q145:R145"/>
    <mergeCell ref="S145:T145"/>
    <mergeCell ref="U145:V145"/>
    <mergeCell ref="W145:X145"/>
    <mergeCell ref="Y145:Z145"/>
    <mergeCell ref="O147:P147"/>
    <mergeCell ref="Q147:R147"/>
    <mergeCell ref="Q148:R148"/>
    <mergeCell ref="Q149:R149"/>
    <mergeCell ref="Q150:R150"/>
    <mergeCell ref="O148:P148"/>
    <mergeCell ref="O149:P149"/>
    <mergeCell ref="O150:P150"/>
    <mergeCell ref="S147:T147"/>
    <mergeCell ref="S148:T148"/>
    <mergeCell ref="S149:T149"/>
    <mergeCell ref="S150:T150"/>
    <mergeCell ref="U147:V147"/>
    <mergeCell ref="U148:V148"/>
    <mergeCell ref="U149:V149"/>
    <mergeCell ref="U150:V150"/>
    <mergeCell ref="W147:X147"/>
    <mergeCell ref="W148:X148"/>
    <mergeCell ref="W149:X149"/>
    <mergeCell ref="W150:X150"/>
    <mergeCell ref="Y147:Z147"/>
    <mergeCell ref="Y148:Z148"/>
    <mergeCell ref="Y149:Z149"/>
    <mergeCell ref="Y150:Z150"/>
    <mergeCell ref="Y153:Z153"/>
    <mergeCell ref="W154:X154"/>
    <mergeCell ref="Y154:Z154"/>
    <mergeCell ref="S152:V152"/>
    <mergeCell ref="O153:P153"/>
    <mergeCell ref="O154:P154"/>
    <mergeCell ref="Q153:R153"/>
    <mergeCell ref="Q154:R154"/>
    <mergeCell ref="S153:T153"/>
    <mergeCell ref="S154:T154"/>
    <mergeCell ref="U154:V154"/>
    <mergeCell ref="U153:V153"/>
    <mergeCell ref="W153:X153"/>
    <mergeCell ref="W152:X152"/>
    <mergeCell ref="Y152:Z152"/>
    <mergeCell ref="O152:P152"/>
    <mergeCell ref="Q152:R152"/>
  </mergeCells>
  <phoneticPr fontId="1" type="noConversion"/>
  <pageMargins left="0.19685039370078741" right="0.19685039370078741" top="0.27559055118110237" bottom="0.27559055118110237" header="0" footer="0"/>
  <pageSetup paperSize="9" scale="93" orientation="landscape" verticalDpi="300" r:id="rId1"/>
  <rowBreaks count="2" manualBreakCount="2">
    <brk id="44" max="25" man="1"/>
    <brk id="1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DZ</vt:lpstr>
      <vt:lpstr>'PWE DZ'!Obszar_wydruku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oem-pc</cp:lastModifiedBy>
  <cp:lastPrinted>2014-04-10T20:46:33Z</cp:lastPrinted>
  <dcterms:created xsi:type="dcterms:W3CDTF">1997-02-26T13:46:56Z</dcterms:created>
  <dcterms:modified xsi:type="dcterms:W3CDTF">2016-05-23T20:14:17Z</dcterms:modified>
</cp:coreProperties>
</file>