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30" yWindow="75" windowWidth="9435" windowHeight="4545"/>
  </bookViews>
  <sheets>
    <sheet name="PWE DZ" sheetId="4" r:id="rId1"/>
  </sheets>
  <definedNames>
    <definedName name="_xlnm.Print_Area" localSheetId="0">'PWE DZ'!$A$1:$W$85</definedName>
  </definedNames>
  <calcPr calcId="125725"/>
</workbook>
</file>

<file path=xl/calcChain.xml><?xml version="1.0" encoding="utf-8"?>
<calcChain xmlns="http://schemas.openxmlformats.org/spreadsheetml/2006/main">
  <c r="T78" i="4"/>
  <c r="T71"/>
  <c r="Q71"/>
  <c r="Q78" s="1"/>
  <c r="T70"/>
  <c r="Q70"/>
  <c r="Q77"/>
  <c r="K77"/>
  <c r="Q75"/>
  <c r="T75"/>
  <c r="T73"/>
  <c r="Q73"/>
  <c r="T74"/>
  <c r="Q74"/>
  <c r="T72"/>
  <c r="Q72"/>
  <c r="F78"/>
  <c r="E77"/>
  <c r="F75"/>
  <c r="E74"/>
  <c r="F73"/>
  <c r="E72"/>
  <c r="N71"/>
  <c r="K71"/>
  <c r="K70"/>
  <c r="I70"/>
  <c r="G70"/>
  <c r="T68"/>
  <c r="Q68"/>
  <c r="T67"/>
  <c r="Q67"/>
  <c r="T57"/>
  <c r="Q57"/>
  <c r="T56"/>
  <c r="Q56"/>
  <c r="T40"/>
  <c r="Q40"/>
  <c r="N40"/>
  <c r="K40"/>
  <c r="U30"/>
  <c r="R30"/>
  <c r="Q30"/>
  <c r="O30"/>
  <c r="N30"/>
  <c r="I30"/>
  <c r="G30"/>
  <c r="E30"/>
  <c r="F30"/>
  <c r="I20"/>
  <c r="I39" s="1"/>
  <c r="G20"/>
  <c r="G39" s="1"/>
  <c r="E20"/>
  <c r="E70" s="1"/>
  <c r="K20"/>
  <c r="O20"/>
  <c r="N20"/>
  <c r="F20"/>
  <c r="F40" s="1"/>
  <c r="V37"/>
  <c r="S37"/>
  <c r="P37"/>
  <c r="M37"/>
  <c r="J37"/>
  <c r="J70" s="1"/>
  <c r="F37"/>
  <c r="E37"/>
  <c r="N78"/>
  <c r="K78"/>
  <c r="F71" l="1"/>
  <c r="E39"/>
  <c r="N39"/>
  <c r="K39"/>
  <c r="Q39"/>
  <c r="T39"/>
  <c r="J39"/>
  <c r="I67"/>
  <c r="G67"/>
  <c r="F68"/>
  <c r="E67"/>
  <c r="F57" l="1"/>
  <c r="I56"/>
  <c r="G56"/>
  <c r="E56"/>
  <c r="N70" l="1"/>
</calcChain>
</file>

<file path=xl/sharedStrings.xml><?xml version="1.0" encoding="utf-8"?>
<sst xmlns="http://schemas.openxmlformats.org/spreadsheetml/2006/main" count="212" uniqueCount="134">
  <si>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</si>
  <si>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</si>
  <si>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</si>
  <si>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</si>
  <si>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</si>
  <si>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</si>
  <si>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</si>
  <si>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</si>
  <si>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</si>
  <si>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</si>
  <si>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</si>
  <si>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</si>
  <si>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</si>
  <si>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</si>
  <si>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</si>
  <si>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</si>
  <si>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</si>
  <si>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</si>
  <si>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</si>
  <si>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STACJONARNE STUDIA II STOPNIA, profil OGÓLNOAKADEMICKI</t>
  </si>
  <si>
    <t>W - wykłady, K - konwersatorium, Ćw - ćwiczenia, S - seminarium</t>
  </si>
  <si>
    <t>Przedmioty dla kierunku</t>
  </si>
  <si>
    <t>Metody badań społecznych</t>
  </si>
  <si>
    <t>Przedmioty dla specjalności</t>
  </si>
  <si>
    <t>Razem godzin</t>
  </si>
  <si>
    <t>Seminarium magisterskie</t>
  </si>
  <si>
    <t>o/ow1</t>
  </si>
  <si>
    <t>o1.2</t>
  </si>
  <si>
    <t>o1.1</t>
  </si>
  <si>
    <t>o1.3</t>
  </si>
  <si>
    <t>o1.4</t>
  </si>
  <si>
    <t>o1.5</t>
  </si>
  <si>
    <t>o2.1</t>
  </si>
  <si>
    <t>o2.2</t>
  </si>
  <si>
    <t>o2.3</t>
  </si>
  <si>
    <t>o2.4</t>
  </si>
  <si>
    <t>o2.5</t>
  </si>
  <si>
    <t>o2.7</t>
  </si>
  <si>
    <t>ow3</t>
  </si>
  <si>
    <t>Z</t>
  </si>
  <si>
    <t>1E2Zo</t>
  </si>
  <si>
    <t>1E4Zo</t>
  </si>
  <si>
    <t>1E3Zo</t>
  </si>
  <si>
    <t>4Z</t>
  </si>
  <si>
    <t>Liczba godzin z przedmiotów dla kierunku</t>
  </si>
  <si>
    <t>Razem punktów ECTS</t>
  </si>
  <si>
    <t>1. każdy student może nieodpłatnie na studiach stacjonarnych i w ramach opłaty za studia niestacjonarne na kierunku: Pedagogika wybrać tylko jedną specjalność</t>
  </si>
  <si>
    <t xml:space="preserve">2. w przypadku liczby kandydatów przekraczającej liczbę miejsc na danej specjalności, kryterium wyboru stanowi średnia ocen ze wszystkich zaliczeń i egzaminów, uzyskana po I roku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</si>
  <si>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</si>
  <si>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</si>
  <si>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</si>
  <si>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</si>
  <si>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</si>
  <si>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</si>
  <si>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>Wykłady stanowią ponad 50% w stosunku do liczby godzin ogółem, również w przypadku wyboru fakultetów realizowanych jako ćwiczenia</t>
  </si>
  <si>
    <t xml:space="preserve">Zasady przyjmowania na specjalność: </t>
  </si>
  <si>
    <t>Licza obowiązkowych egzaminów</t>
  </si>
  <si>
    <t>Liczba obowiązkowych egzaminów</t>
  </si>
  <si>
    <r>
      <t xml:space="preserve">Kierunek: PRACA SOCJALNA - PLAN STUDIÓW OD ROKU AKADEMICKIEGO 2014-2015                                     </t>
    </r>
    <r>
      <rPr>
        <b/>
        <sz val="9"/>
        <color rgb="FFFF0000"/>
        <rFont val="Arial CE"/>
        <charset val="238"/>
      </rPr>
      <t xml:space="preserve"> </t>
    </r>
  </si>
  <si>
    <t>Specjalności: asystentura rodzin w pracy socjalnej, środowiskowa praca socjalna: animacja, integracja, rozwój społeczności</t>
  </si>
  <si>
    <t>A:  Przedmioty podstawowe: współczesne źródła i konteksty teoretyczne pracy socjalnej</t>
  </si>
  <si>
    <t>Filozoficzne źródła pracy socjalnej i polityki społecznej</t>
  </si>
  <si>
    <t>Systemy pomocy w perspektywie antropologii kulturowej</t>
  </si>
  <si>
    <t>Współczesne dyskursy socjologiczne</t>
  </si>
  <si>
    <t>Współczesne nurty pedagogiki społecznej</t>
  </si>
  <si>
    <t>Etyczne dylematy pracy socjalnej</t>
  </si>
  <si>
    <t>Elementy psychologii społecznej, rozwojowej i klinicznej dla pracy socjalnej</t>
  </si>
  <si>
    <t>Problemy pracy socjalnej w świetle współczesnych dyskursów ekonomicznych i społecznych</t>
  </si>
  <si>
    <t>Współczesne nurty badań społecznych</t>
  </si>
  <si>
    <t>Prawne aspekty pracy socjalnej i systemu zabezpieczenia społecznego oraz prawa administracyjnego</t>
  </si>
  <si>
    <t>o1.6</t>
  </si>
  <si>
    <t>o1.7</t>
  </si>
  <si>
    <t>o1.8</t>
  </si>
  <si>
    <t>ow 1.9</t>
  </si>
  <si>
    <t>o1.10</t>
  </si>
  <si>
    <t>2Zo</t>
  </si>
  <si>
    <t>2E6Zo</t>
  </si>
  <si>
    <t>3Zo</t>
  </si>
  <si>
    <t>B:  Przedmioty kierunkowe: praca socjalna - aktualne pola profesji i praktyki badawczej</t>
  </si>
  <si>
    <t>Polityka społeczna a praca socjalna</t>
  </si>
  <si>
    <t>Współczesne teorie i modele pracy socjalnej</t>
  </si>
  <si>
    <t>Antropologia zmiany</t>
  </si>
  <si>
    <t>Międzygeneracyjna praca socjalna w środowisku lokalnym</t>
  </si>
  <si>
    <t>Praca socjalna w perspektywie międzynarodowej</t>
  </si>
  <si>
    <t>Superwizja w pracy socjalnej</t>
  </si>
  <si>
    <t>Praktyki wykluczania a efektywna komunikacja</t>
  </si>
  <si>
    <t>Problematyka i profilaktyka wypalenia zawodowego służb społecznych</t>
  </si>
  <si>
    <t>o 2</t>
  </si>
  <si>
    <t>o2.6</t>
  </si>
  <si>
    <t>o2.8</t>
  </si>
  <si>
    <t>C 1. Asystentura rodzin w pracy socjalnej</t>
  </si>
  <si>
    <t>Rodzina w zmieniającym się dyskursie nauk społecznych a modele pracy socjalnej</t>
  </si>
  <si>
    <t>Asystentura rodzin jako profesja społeczna</t>
  </si>
  <si>
    <t>Asystent rodziny jako doradca i planista rodzinny</t>
  </si>
  <si>
    <t>Nowoczesne narzędzia w pracy socjalnej asystenta rodziny (w tym: elementy podejścia skoncentrowanego na rozwiązaniach)</t>
  </si>
  <si>
    <t>Asystent rodziny jako koordynator służb społecznych na rzecz rodziny</t>
  </si>
  <si>
    <t>Komunikacja interpersonalna oraz mediacje jako narzędzie asystenta rodziny przeciwdziałania wykluczeniu</t>
  </si>
  <si>
    <t>Edukacja zdrowotna</t>
  </si>
  <si>
    <t>Czas wolny jako narzędzie zmiany społecznej</t>
  </si>
  <si>
    <t>Wybrane zagadnienia z prawa rodzinnego, karnego i prawa pracy oraz wspierania rodziny pieczy zastępczej, ustawy o pomocy społecznej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</si>
  <si>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</si>
  <si>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</si>
  <si>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</si>
  <si>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</si>
  <si>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</si>
  <si>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</si>
  <si>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</si>
  <si>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</si>
  <si>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</si>
  <si>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C1.9</t>
  </si>
  <si>
    <t>6Zo</t>
  </si>
  <si>
    <t>C 2. Środowiskowa praca socjalna: animacja, integracja, rozwój społeczności</t>
  </si>
  <si>
    <t>C2</t>
  </si>
  <si>
    <t>C2.1</t>
  </si>
  <si>
    <t>C2.2</t>
  </si>
  <si>
    <t>C2.3</t>
  </si>
  <si>
    <t>C2.4</t>
  </si>
  <si>
    <t>C2.5</t>
  </si>
  <si>
    <t>C2.6</t>
  </si>
  <si>
    <t>C2.7</t>
  </si>
  <si>
    <t>C2.8</t>
  </si>
  <si>
    <t>Tradycje środowiskowej pracy socjalnej</t>
  </si>
  <si>
    <t>Rozwój lokalny jako cel organizowania społeczności</t>
  </si>
  <si>
    <t>Organizator społeczności lokalnej: animator, organizator sieci społecznych, lokalny planista</t>
  </si>
  <si>
    <t>Organizowanie społeczności lokalnej: struktura, narzędzia i proces</t>
  </si>
  <si>
    <t>Lokalne wymiary partycypacji obywatelskiej</t>
  </si>
  <si>
    <t>Animacja współpracy środowiskowej</t>
  </si>
  <si>
    <t>Biografia w pracy środowiskowej</t>
  </si>
  <si>
    <t>Kultura lokalna i media w animacji, integracji i rozwoju społeczności</t>
  </si>
  <si>
    <t>5Zo</t>
  </si>
  <si>
    <t>Liczba godzin z przedmiotów dla specjalności ( C1)</t>
  </si>
  <si>
    <t>Liczba punktów z przedmiotów dla specjalności ( C1)</t>
  </si>
  <si>
    <t>Liczba godzin z przedmiotów dla specjalności ( C2)</t>
  </si>
  <si>
    <t>Liczba punktów z przedmiotów dla specjalności ( C2)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</si>
</sst>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1" fillId="0" borderId="3" xfId="0" applyFont="1" applyBorder="1" applyAlignment="1"/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5" fillId="0" borderId="22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/>
    <xf numFmtId="0" fontId="10" fillId="0" borderId="0" xfId="0" applyFont="1"/>
    <xf numFmtId="0" fontId="11" fillId="2" borderId="19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/>
    <xf numFmtId="0" fontId="2" fillId="0" borderId="45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3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3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top" textRotation="90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textRotation="90"/>
    </xf>
    <xf numFmtId="0" fontId="5" fillId="3" borderId="22" xfId="0" applyFont="1" applyFill="1" applyBorder="1" applyAlignment="1">
      <alignment horizontal="center" vertical="center" textRotation="90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top" textRotation="90" wrapText="1"/>
    </xf>
    <xf numFmtId="0" fontId="5" fillId="3" borderId="25" xfId="0" applyFont="1" applyFill="1" applyBorder="1" applyAlignment="1">
      <alignment horizontal="center" vertical="top" textRotation="90" wrapText="1"/>
    </xf>
    <xf numFmtId="0" fontId="5" fillId="3" borderId="4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/>
    <xf numFmtId="0" fontId="2" fillId="3" borderId="35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/>
    <xf numFmtId="0" fontId="3" fillId="3" borderId="48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/>
    <xf numFmtId="0" fontId="3" fillId="3" borderId="2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  <color rgb="FFE6EF71"/>
      <color rgb="FFEBEE76"/>
      <color rgb="FFF0F2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topLeftCell="A51" zoomScaleSheetLayoutView="100" workbookViewId="0">
      <selection activeCell="Y80" sqref="Y80"/>
    </sheetView>
  </sheetViews>
  <sheetFormatPr defaultColWidth="9.140625" defaultRowHeight="11.25"/>
  <cols>
    <col min="1" max="1" width="43.140625" style="5" customWidth="1"/>
    <col min="2" max="2" width="6" style="3" customWidth="1"/>
    <col min="3" max="4" width="5.140625" style="3" customWidth="1"/>
    <col min="5" max="5" width="4.85546875" style="3" customWidth="1"/>
    <col min="6" max="6" width="3.7109375" style="3" customWidth="1"/>
    <col min="7" max="10" width="3.7109375" style="4" customWidth="1"/>
    <col min="11" max="20" width="4.28515625" style="28" customWidth="1"/>
    <col min="21" max="21" width="4" style="28" customWidth="1"/>
    <col min="22" max="22" width="4.85546875" style="33" customWidth="1"/>
    <col min="23" max="25" width="9.140625" style="33"/>
    <col min="26" max="16384" width="9.140625" style="3"/>
  </cols>
  <sheetData>
    <row r="1" spans="1:25" ht="12">
      <c r="A1" s="186" t="s">
        <v>58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5" ht="12" customHeight="1">
      <c r="A2" s="187" t="s">
        <v>19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5" ht="25.5" customHeight="1">
      <c r="A3" s="188" t="s">
        <v>59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5" ht="9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5" s="4" customFormat="1" ht="18.600000000000001" customHeight="1">
      <c r="A5" s="76" t="s">
        <v>20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35"/>
      <c r="W5" s="35"/>
      <c r="X5" s="35"/>
      <c r="Y5" s="35"/>
    </row>
    <row r="6" spans="1:25" s="1" customFormat="1" ht="24" customHeight="1">
      <c r="A6" s="215" t="s">
        <v>21</v>
      </c>
      <c r="B6" s="216"/>
      <c r="C6" s="217" t="s">
        <v>0</v>
      </c>
      <c r="D6" s="218"/>
      <c r="E6" s="219" t="s">
        <v>13</v>
      </c>
      <c r="F6" s="220" t="s">
        <v>1</v>
      </c>
      <c r="G6" s="221" t="s">
        <v>2</v>
      </c>
      <c r="H6" s="222"/>
      <c r="I6" s="222"/>
      <c r="J6" s="223"/>
      <c r="K6" s="222" t="s">
        <v>16</v>
      </c>
      <c r="L6" s="222"/>
      <c r="M6" s="222"/>
      <c r="N6" s="222"/>
      <c r="O6" s="222"/>
      <c r="P6" s="223"/>
      <c r="Q6" s="221" t="s">
        <v>17</v>
      </c>
      <c r="R6" s="222"/>
      <c r="S6" s="222"/>
      <c r="T6" s="222"/>
      <c r="U6" s="222"/>
      <c r="V6" s="223"/>
      <c r="W6" s="36"/>
      <c r="X6" s="36"/>
      <c r="Y6" s="36"/>
    </row>
    <row r="7" spans="1:25" s="1" customFormat="1">
      <c r="A7" s="224"/>
      <c r="B7" s="216"/>
      <c r="C7" s="217" t="s">
        <v>8</v>
      </c>
      <c r="D7" s="218" t="s">
        <v>7</v>
      </c>
      <c r="E7" s="219"/>
      <c r="F7" s="220"/>
      <c r="G7" s="225" t="s">
        <v>3</v>
      </c>
      <c r="H7" s="226" t="s">
        <v>4</v>
      </c>
      <c r="I7" s="227" t="s">
        <v>5</v>
      </c>
      <c r="J7" s="228" t="s">
        <v>6</v>
      </c>
      <c r="K7" s="222" t="s">
        <v>9</v>
      </c>
      <c r="L7" s="222"/>
      <c r="M7" s="229"/>
      <c r="N7" s="230" t="s">
        <v>10</v>
      </c>
      <c r="O7" s="222"/>
      <c r="P7" s="223"/>
      <c r="Q7" s="221" t="s">
        <v>11</v>
      </c>
      <c r="R7" s="222"/>
      <c r="S7" s="229"/>
      <c r="T7" s="230" t="s">
        <v>12</v>
      </c>
      <c r="U7" s="222"/>
      <c r="V7" s="223"/>
      <c r="W7" s="36"/>
      <c r="X7" s="36"/>
      <c r="Y7" s="36"/>
    </row>
    <row r="8" spans="1:25" s="1" customFormat="1" ht="12" customHeight="1" thickBot="1">
      <c r="A8" s="231"/>
      <c r="B8" s="232"/>
      <c r="C8" s="233"/>
      <c r="D8" s="234"/>
      <c r="E8" s="235"/>
      <c r="F8" s="236"/>
      <c r="G8" s="237"/>
      <c r="H8" s="238"/>
      <c r="I8" s="239"/>
      <c r="J8" s="240"/>
      <c r="K8" s="241" t="s">
        <v>14</v>
      </c>
      <c r="L8" s="242" t="s">
        <v>5</v>
      </c>
      <c r="M8" s="242" t="s">
        <v>6</v>
      </c>
      <c r="N8" s="242" t="s">
        <v>14</v>
      </c>
      <c r="O8" s="243" t="s">
        <v>5</v>
      </c>
      <c r="P8" s="244" t="s">
        <v>6</v>
      </c>
      <c r="Q8" s="245" t="s">
        <v>14</v>
      </c>
      <c r="R8" s="246" t="s">
        <v>5</v>
      </c>
      <c r="S8" s="246" t="s">
        <v>6</v>
      </c>
      <c r="T8" s="246" t="s">
        <v>14</v>
      </c>
      <c r="U8" s="243" t="s">
        <v>5</v>
      </c>
      <c r="V8" s="244" t="s">
        <v>6</v>
      </c>
      <c r="W8" s="36"/>
      <c r="X8" s="36"/>
      <c r="Y8" s="36"/>
    </row>
    <row r="9" spans="1:25" ht="21.75" customHeight="1" thickTop="1">
      <c r="A9" s="56" t="s">
        <v>60</v>
      </c>
      <c r="B9" s="68" t="s">
        <v>26</v>
      </c>
      <c r="C9" s="64"/>
      <c r="D9" s="57"/>
      <c r="E9" s="48"/>
      <c r="F9" s="49"/>
      <c r="G9" s="48"/>
      <c r="H9" s="50"/>
      <c r="I9" s="50"/>
      <c r="J9" s="66"/>
      <c r="K9" s="48"/>
      <c r="L9" s="50"/>
      <c r="M9" s="65"/>
      <c r="N9" s="50"/>
      <c r="O9" s="103"/>
      <c r="P9" s="104"/>
      <c r="Q9" s="105"/>
      <c r="R9" s="106"/>
      <c r="S9" s="106"/>
      <c r="T9" s="106"/>
      <c r="U9" s="103"/>
      <c r="V9" s="107"/>
    </row>
    <row r="10" spans="1:25" s="9" customFormat="1" ht="11.25" customHeight="1">
      <c r="A10" s="13" t="s">
        <v>61</v>
      </c>
      <c r="B10" s="8" t="s">
        <v>28</v>
      </c>
      <c r="C10" s="7" t="s">
        <v>18</v>
      </c>
      <c r="D10" s="8"/>
      <c r="E10" s="7">
        <v>20</v>
      </c>
      <c r="F10" s="8">
        <v>3</v>
      </c>
      <c r="G10" s="7">
        <v>20</v>
      </c>
      <c r="H10" s="6"/>
      <c r="I10" s="6"/>
      <c r="J10" s="8"/>
      <c r="K10" s="30">
        <v>20</v>
      </c>
      <c r="L10" s="31"/>
      <c r="M10" s="31"/>
      <c r="N10" s="31"/>
      <c r="O10" s="86"/>
      <c r="P10" s="39"/>
      <c r="Q10" s="30"/>
      <c r="R10" s="31"/>
      <c r="S10" s="31"/>
      <c r="T10" s="31"/>
      <c r="U10" s="86"/>
      <c r="V10" s="97"/>
      <c r="W10" s="34"/>
      <c r="X10" s="34"/>
      <c r="Y10" s="34"/>
    </row>
    <row r="11" spans="1:25" s="9" customFormat="1">
      <c r="A11" s="14" t="s">
        <v>62</v>
      </c>
      <c r="B11" s="8" t="s">
        <v>27</v>
      </c>
      <c r="C11" s="7" t="s">
        <v>18</v>
      </c>
      <c r="D11" s="8"/>
      <c r="E11" s="7">
        <v>20</v>
      </c>
      <c r="F11" s="8">
        <v>3</v>
      </c>
      <c r="G11" s="7">
        <v>20</v>
      </c>
      <c r="H11" s="6"/>
      <c r="I11" s="6"/>
      <c r="J11" s="109"/>
      <c r="K11" s="30">
        <v>20</v>
      </c>
      <c r="L11" s="31"/>
      <c r="M11" s="31"/>
      <c r="N11" s="31"/>
      <c r="O11" s="86"/>
      <c r="P11" s="39"/>
      <c r="Q11" s="30"/>
      <c r="R11" s="31"/>
      <c r="S11" s="31"/>
      <c r="T11" s="31"/>
      <c r="U11" s="86"/>
      <c r="V11" s="97"/>
      <c r="W11" s="34"/>
      <c r="X11" s="34"/>
      <c r="Y11" s="34"/>
    </row>
    <row r="12" spans="1:25" s="9" customFormat="1">
      <c r="A12" s="14" t="s">
        <v>63</v>
      </c>
      <c r="B12" s="8" t="s">
        <v>29</v>
      </c>
      <c r="C12" s="7" t="s">
        <v>18</v>
      </c>
      <c r="D12" s="8"/>
      <c r="E12" s="7">
        <v>20</v>
      </c>
      <c r="F12" s="8">
        <v>3</v>
      </c>
      <c r="G12" s="7">
        <v>20</v>
      </c>
      <c r="H12" s="6"/>
      <c r="I12" s="6"/>
      <c r="J12" s="109"/>
      <c r="K12" s="30">
        <v>20</v>
      </c>
      <c r="L12" s="31"/>
      <c r="M12" s="31"/>
      <c r="N12" s="31"/>
      <c r="O12" s="86"/>
      <c r="P12" s="39"/>
      <c r="Q12" s="30"/>
      <c r="R12" s="31"/>
      <c r="S12" s="31"/>
      <c r="T12" s="31"/>
      <c r="U12" s="86"/>
      <c r="V12" s="97"/>
      <c r="W12" s="34"/>
      <c r="X12" s="34"/>
      <c r="Y12" s="34"/>
    </row>
    <row r="13" spans="1:25" s="9" customFormat="1">
      <c r="A13" s="15" t="s">
        <v>64</v>
      </c>
      <c r="B13" s="8" t="s">
        <v>30</v>
      </c>
      <c r="C13" s="7" t="s">
        <v>15</v>
      </c>
      <c r="D13" s="8"/>
      <c r="E13" s="7">
        <v>30</v>
      </c>
      <c r="F13" s="8">
        <v>4</v>
      </c>
      <c r="G13" s="7">
        <v>30</v>
      </c>
      <c r="H13" s="6"/>
      <c r="I13" s="6"/>
      <c r="J13" s="109"/>
      <c r="K13" s="30">
        <v>30</v>
      </c>
      <c r="L13" s="31"/>
      <c r="M13" s="31"/>
      <c r="N13" s="31"/>
      <c r="O13" s="86"/>
      <c r="P13" s="39"/>
      <c r="Q13" s="30"/>
      <c r="R13" s="31"/>
      <c r="S13" s="31"/>
      <c r="T13" s="31"/>
      <c r="U13" s="86"/>
      <c r="V13" s="97"/>
      <c r="W13" s="34"/>
      <c r="X13" s="34"/>
      <c r="Y13" s="34"/>
    </row>
    <row r="14" spans="1:25" s="9" customFormat="1">
      <c r="A14" s="15" t="s">
        <v>65</v>
      </c>
      <c r="B14" s="8" t="s">
        <v>31</v>
      </c>
      <c r="C14" s="7" t="s">
        <v>18</v>
      </c>
      <c r="D14" s="46"/>
      <c r="E14" s="7">
        <v>15</v>
      </c>
      <c r="F14" s="8">
        <v>2</v>
      </c>
      <c r="G14" s="7">
        <v>15</v>
      </c>
      <c r="H14" s="6"/>
      <c r="I14" s="6"/>
      <c r="J14" s="109"/>
      <c r="K14" s="30">
        <v>15</v>
      </c>
      <c r="L14" s="31"/>
      <c r="M14" s="31"/>
      <c r="N14" s="31"/>
      <c r="O14" s="86"/>
      <c r="P14" s="39"/>
      <c r="Q14" s="30"/>
      <c r="R14" s="31"/>
      <c r="S14" s="31"/>
      <c r="T14" s="31"/>
      <c r="U14" s="86"/>
      <c r="V14" s="97"/>
      <c r="W14" s="34"/>
      <c r="X14" s="34"/>
      <c r="Y14" s="34"/>
    </row>
    <row r="15" spans="1:25" s="9" customFormat="1" ht="24" customHeight="1">
      <c r="A15" s="15" t="s">
        <v>66</v>
      </c>
      <c r="B15" s="8" t="s">
        <v>70</v>
      </c>
      <c r="C15" s="7" t="s">
        <v>18</v>
      </c>
      <c r="D15" s="46"/>
      <c r="E15" s="7">
        <v>30</v>
      </c>
      <c r="F15" s="8">
        <v>3</v>
      </c>
      <c r="G15" s="7">
        <v>30</v>
      </c>
      <c r="H15" s="6"/>
      <c r="I15" s="6"/>
      <c r="J15" s="109"/>
      <c r="K15" s="30">
        <v>30</v>
      </c>
      <c r="L15" s="31"/>
      <c r="M15" s="31"/>
      <c r="N15" s="31"/>
      <c r="O15" s="88"/>
      <c r="P15" s="16"/>
      <c r="Q15" s="38"/>
      <c r="R15" s="21"/>
      <c r="S15" s="21"/>
      <c r="T15" s="21"/>
      <c r="U15" s="88"/>
      <c r="V15" s="99"/>
      <c r="W15" s="34"/>
      <c r="X15" s="34"/>
      <c r="Y15" s="34"/>
    </row>
    <row r="16" spans="1:25" s="9" customFormat="1" ht="22.5">
      <c r="A16" s="15" t="s">
        <v>67</v>
      </c>
      <c r="B16" s="8" t="s">
        <v>71</v>
      </c>
      <c r="C16" s="7" t="s">
        <v>18</v>
      </c>
      <c r="D16" s="46"/>
      <c r="E16" s="7">
        <v>15</v>
      </c>
      <c r="F16" s="8">
        <v>2</v>
      </c>
      <c r="G16" s="7">
        <v>15</v>
      </c>
      <c r="H16" s="6"/>
      <c r="I16" s="6"/>
      <c r="J16" s="109"/>
      <c r="K16" s="30">
        <v>15</v>
      </c>
      <c r="L16" s="31"/>
      <c r="M16" s="31"/>
      <c r="N16" s="31"/>
      <c r="O16" s="88"/>
      <c r="P16" s="16"/>
      <c r="Q16" s="38"/>
      <c r="R16" s="21"/>
      <c r="S16" s="21"/>
      <c r="T16" s="21"/>
      <c r="U16" s="88"/>
      <c r="V16" s="99"/>
      <c r="W16" s="34"/>
      <c r="X16" s="34"/>
      <c r="Y16" s="34"/>
    </row>
    <row r="17" spans="1:25" s="9" customFormat="1">
      <c r="A17" s="15" t="s">
        <v>68</v>
      </c>
      <c r="B17" s="8" t="s">
        <v>72</v>
      </c>
      <c r="C17" s="7" t="s">
        <v>15</v>
      </c>
      <c r="D17" s="46"/>
      <c r="E17" s="7">
        <v>30</v>
      </c>
      <c r="F17" s="8">
        <v>5</v>
      </c>
      <c r="G17" s="7">
        <v>30</v>
      </c>
      <c r="H17" s="6"/>
      <c r="I17" s="6"/>
      <c r="J17" s="109"/>
      <c r="K17" s="30">
        <v>30</v>
      </c>
      <c r="L17" s="31"/>
      <c r="M17" s="31"/>
      <c r="N17" s="31"/>
      <c r="O17" s="88"/>
      <c r="P17" s="16"/>
      <c r="Q17" s="38"/>
      <c r="R17" s="21"/>
      <c r="S17" s="21"/>
      <c r="T17" s="21"/>
      <c r="U17" s="88"/>
      <c r="V17" s="99"/>
      <c r="W17" s="34"/>
      <c r="X17" s="34"/>
      <c r="Y17" s="34"/>
    </row>
    <row r="18" spans="1:25" s="9" customFormat="1" ht="13.5" customHeight="1">
      <c r="A18" s="13" t="s">
        <v>22</v>
      </c>
      <c r="B18" s="8" t="s">
        <v>73</v>
      </c>
      <c r="C18" s="47"/>
      <c r="D18" s="46" t="s">
        <v>18</v>
      </c>
      <c r="E18" s="7">
        <v>30</v>
      </c>
      <c r="F18" s="8">
        <v>5</v>
      </c>
      <c r="G18" s="7"/>
      <c r="H18" s="6"/>
      <c r="I18" s="6">
        <v>30</v>
      </c>
      <c r="J18" s="109"/>
      <c r="K18" s="30"/>
      <c r="L18" s="31"/>
      <c r="M18" s="31"/>
      <c r="N18" s="31"/>
      <c r="O18" s="88">
        <v>30</v>
      </c>
      <c r="P18" s="16"/>
      <c r="Q18" s="38"/>
      <c r="R18" s="21"/>
      <c r="S18" s="21"/>
      <c r="T18" s="21"/>
      <c r="U18" s="88"/>
      <c r="V18" s="99"/>
      <c r="W18" s="34"/>
      <c r="X18" s="34"/>
      <c r="Y18" s="34"/>
    </row>
    <row r="19" spans="1:25" s="9" customFormat="1" ht="23.25" customHeight="1" thickBot="1">
      <c r="A19" s="181" t="s">
        <v>69</v>
      </c>
      <c r="B19" s="182" t="s">
        <v>74</v>
      </c>
      <c r="C19" s="71"/>
      <c r="D19" s="152" t="s">
        <v>75</v>
      </c>
      <c r="E19" s="71">
        <v>30</v>
      </c>
      <c r="F19" s="182">
        <v>5</v>
      </c>
      <c r="G19" s="71">
        <v>10</v>
      </c>
      <c r="H19" s="71"/>
      <c r="I19" s="71">
        <v>20</v>
      </c>
      <c r="J19" s="111"/>
      <c r="K19" s="45"/>
      <c r="L19" s="45"/>
      <c r="M19" s="45"/>
      <c r="N19" s="45">
        <v>10</v>
      </c>
      <c r="O19" s="157">
        <v>20</v>
      </c>
      <c r="P19" s="158"/>
      <c r="Q19" s="125"/>
      <c r="R19" s="203"/>
      <c r="S19" s="203"/>
      <c r="T19" s="203"/>
      <c r="U19" s="157"/>
      <c r="V19" s="204"/>
      <c r="W19" s="34"/>
      <c r="X19" s="34"/>
      <c r="Y19" s="34"/>
    </row>
    <row r="20" spans="1:25" s="11" customFormat="1" ht="12.75" thickTop="1" thickBot="1">
      <c r="A20" s="54"/>
      <c r="B20" s="55"/>
      <c r="C20" s="175" t="s">
        <v>76</v>
      </c>
      <c r="D20" s="52" t="s">
        <v>77</v>
      </c>
      <c r="E20" s="51">
        <f>SUM(E10:E19)</f>
        <v>240</v>
      </c>
      <c r="F20" s="52">
        <f>SUM(F10:F19)</f>
        <v>35</v>
      </c>
      <c r="G20" s="51">
        <f>SUM(G10:G19)</f>
        <v>190</v>
      </c>
      <c r="H20" s="51"/>
      <c r="I20" s="51">
        <f>SUM(I10:I19)</f>
        <v>50</v>
      </c>
      <c r="J20" s="52"/>
      <c r="K20" s="51">
        <f>SUM(K10:K19)</f>
        <v>180</v>
      </c>
      <c r="L20" s="51"/>
      <c r="M20" s="51"/>
      <c r="N20" s="51">
        <f>SUM(N10:N19)</f>
        <v>10</v>
      </c>
      <c r="O20" s="90">
        <f>SUM(O10:O19)</f>
        <v>50</v>
      </c>
      <c r="P20" s="52"/>
      <c r="Q20" s="51"/>
      <c r="R20" s="53"/>
      <c r="S20" s="53"/>
      <c r="T20" s="53"/>
      <c r="U20" s="90"/>
      <c r="V20" s="101"/>
      <c r="W20" s="37"/>
      <c r="X20" s="37"/>
      <c r="Y20" s="37"/>
    </row>
    <row r="21" spans="1:25" ht="25.5" customHeight="1" thickTop="1">
      <c r="A21" s="58" t="s">
        <v>78</v>
      </c>
      <c r="B21" s="68" t="s">
        <v>87</v>
      </c>
      <c r="C21" s="48"/>
      <c r="D21" s="49"/>
      <c r="E21" s="48"/>
      <c r="F21" s="49"/>
      <c r="G21" s="48"/>
      <c r="H21" s="50"/>
      <c r="I21" s="50"/>
      <c r="J21" s="66"/>
      <c r="K21" s="48"/>
      <c r="L21" s="50"/>
      <c r="M21" s="65"/>
      <c r="N21" s="50"/>
      <c r="O21" s="85"/>
      <c r="P21" s="66"/>
      <c r="Q21" s="48"/>
      <c r="R21" s="50"/>
      <c r="S21" s="65"/>
      <c r="T21" s="50"/>
      <c r="U21" s="85"/>
      <c r="V21" s="100"/>
    </row>
    <row r="22" spans="1:25" s="28" customFormat="1">
      <c r="A22" s="13" t="s">
        <v>79</v>
      </c>
      <c r="B22" s="8" t="s">
        <v>32</v>
      </c>
      <c r="C22" s="7"/>
      <c r="D22" s="8" t="s">
        <v>18</v>
      </c>
      <c r="E22" s="7">
        <v>30</v>
      </c>
      <c r="F22" s="8">
        <v>4</v>
      </c>
      <c r="G22" s="7">
        <v>30</v>
      </c>
      <c r="H22" s="6"/>
      <c r="I22" s="6"/>
      <c r="J22" s="8"/>
      <c r="K22" s="30"/>
      <c r="L22" s="31"/>
      <c r="M22" s="30"/>
      <c r="N22" s="30">
        <v>30</v>
      </c>
      <c r="O22" s="86"/>
      <c r="P22" s="39"/>
      <c r="Q22" s="30"/>
      <c r="R22" s="31"/>
      <c r="S22" s="31"/>
      <c r="T22" s="31"/>
      <c r="U22" s="86"/>
      <c r="V22" s="96"/>
      <c r="W22" s="33"/>
      <c r="X22" s="33"/>
      <c r="Y22" s="33"/>
    </row>
    <row r="23" spans="1:25" s="28" customFormat="1">
      <c r="A23" s="13" t="s">
        <v>80</v>
      </c>
      <c r="B23" s="8" t="s">
        <v>33</v>
      </c>
      <c r="C23" s="7"/>
      <c r="D23" s="8" t="s">
        <v>15</v>
      </c>
      <c r="E23" s="7">
        <v>30</v>
      </c>
      <c r="F23" s="8">
        <v>5</v>
      </c>
      <c r="G23" s="7">
        <v>30</v>
      </c>
      <c r="H23" s="6"/>
      <c r="I23" s="6"/>
      <c r="J23" s="8"/>
      <c r="K23" s="30"/>
      <c r="L23" s="22"/>
      <c r="M23" s="27"/>
      <c r="N23" s="30">
        <v>30</v>
      </c>
      <c r="O23" s="89"/>
      <c r="P23" s="43"/>
      <c r="Q23" s="27"/>
      <c r="R23" s="22"/>
      <c r="S23" s="22"/>
      <c r="T23" s="22"/>
      <c r="U23" s="91"/>
      <c r="V23" s="96"/>
      <c r="W23" s="33"/>
      <c r="X23" s="33"/>
      <c r="Y23" s="33"/>
    </row>
    <row r="24" spans="1:25" s="28" customFormat="1">
      <c r="A24" s="13" t="s">
        <v>81</v>
      </c>
      <c r="B24" s="8" t="s">
        <v>34</v>
      </c>
      <c r="C24" s="7"/>
      <c r="D24" s="8" t="s">
        <v>18</v>
      </c>
      <c r="E24" s="7">
        <v>30</v>
      </c>
      <c r="F24" s="8">
        <v>3</v>
      </c>
      <c r="G24" s="7"/>
      <c r="H24" s="6"/>
      <c r="I24" s="6">
        <v>30</v>
      </c>
      <c r="J24" s="8"/>
      <c r="K24" s="30"/>
      <c r="L24" s="22"/>
      <c r="M24" s="27"/>
      <c r="N24" s="30"/>
      <c r="O24" s="89">
        <v>30</v>
      </c>
      <c r="P24" s="43"/>
      <c r="Q24" s="27"/>
      <c r="R24" s="22"/>
      <c r="S24" s="22"/>
      <c r="T24" s="22"/>
      <c r="U24" s="91"/>
      <c r="V24" s="96"/>
      <c r="W24" s="33"/>
      <c r="X24" s="33"/>
      <c r="Y24" s="33"/>
    </row>
    <row r="25" spans="1:25" s="28" customFormat="1">
      <c r="A25" s="67" t="s">
        <v>82</v>
      </c>
      <c r="B25" s="24" t="s">
        <v>35</v>
      </c>
      <c r="C25" s="25"/>
      <c r="D25" s="24" t="s">
        <v>18</v>
      </c>
      <c r="E25" s="25">
        <v>30</v>
      </c>
      <c r="F25" s="24">
        <v>3</v>
      </c>
      <c r="G25" s="25"/>
      <c r="H25" s="26"/>
      <c r="I25" s="26">
        <v>30</v>
      </c>
      <c r="J25" s="24"/>
      <c r="K25" s="38"/>
      <c r="L25" s="42"/>
      <c r="M25" s="44"/>
      <c r="N25" s="30"/>
      <c r="O25" s="86">
        <v>30</v>
      </c>
      <c r="P25" s="43"/>
      <c r="Q25" s="44"/>
      <c r="R25" s="42"/>
      <c r="S25" s="42"/>
      <c r="T25" s="42"/>
      <c r="U25" s="87"/>
      <c r="V25" s="96"/>
      <c r="W25" s="33"/>
      <c r="X25" s="33"/>
      <c r="Y25" s="33"/>
    </row>
    <row r="26" spans="1:25" s="28" customFormat="1">
      <c r="A26" s="67" t="s">
        <v>83</v>
      </c>
      <c r="B26" s="24" t="s">
        <v>36</v>
      </c>
      <c r="C26" s="25" t="s">
        <v>18</v>
      </c>
      <c r="D26" s="24"/>
      <c r="E26" s="25">
        <v>30</v>
      </c>
      <c r="F26" s="24">
        <v>4</v>
      </c>
      <c r="G26" s="25">
        <v>30</v>
      </c>
      <c r="H26" s="26"/>
      <c r="I26" s="26"/>
      <c r="J26" s="24"/>
      <c r="K26" s="38"/>
      <c r="L26" s="42"/>
      <c r="M26" s="44"/>
      <c r="N26" s="30"/>
      <c r="O26" s="87"/>
      <c r="P26" s="43"/>
      <c r="Q26" s="30">
        <v>30</v>
      </c>
      <c r="R26" s="31"/>
      <c r="S26" s="42"/>
      <c r="T26" s="42"/>
      <c r="U26" s="87"/>
      <c r="V26" s="96"/>
      <c r="W26" s="33"/>
      <c r="X26" s="33"/>
      <c r="Y26" s="33"/>
    </row>
    <row r="27" spans="1:25" s="28" customFormat="1">
      <c r="A27" s="67" t="s">
        <v>84</v>
      </c>
      <c r="B27" s="24" t="s">
        <v>88</v>
      </c>
      <c r="C27" s="25" t="s">
        <v>18</v>
      </c>
      <c r="D27" s="24"/>
      <c r="E27" s="25">
        <v>30</v>
      </c>
      <c r="F27" s="24">
        <v>5</v>
      </c>
      <c r="G27" s="25"/>
      <c r="H27" s="26"/>
      <c r="I27" s="26">
        <v>30</v>
      </c>
      <c r="J27" s="24"/>
      <c r="K27" s="38"/>
      <c r="L27" s="63"/>
      <c r="M27" s="40"/>
      <c r="N27" s="45"/>
      <c r="O27" s="92"/>
      <c r="P27" s="43"/>
      <c r="Q27" s="45"/>
      <c r="R27" s="202">
        <v>30</v>
      </c>
      <c r="S27" s="63"/>
      <c r="T27" s="63"/>
      <c r="U27" s="92"/>
      <c r="V27" s="96"/>
      <c r="W27" s="33"/>
      <c r="X27" s="33"/>
      <c r="Y27" s="33"/>
    </row>
    <row r="28" spans="1:25" s="28" customFormat="1">
      <c r="A28" s="67" t="s">
        <v>85</v>
      </c>
      <c r="B28" s="24" t="s">
        <v>37</v>
      </c>
      <c r="C28" s="25" t="s">
        <v>18</v>
      </c>
      <c r="D28" s="24"/>
      <c r="E28" s="25">
        <v>30</v>
      </c>
      <c r="F28" s="24">
        <v>4</v>
      </c>
      <c r="G28" s="25"/>
      <c r="H28" s="26"/>
      <c r="I28" s="26">
        <v>30</v>
      </c>
      <c r="J28" s="24"/>
      <c r="K28" s="38"/>
      <c r="L28" s="205"/>
      <c r="M28" s="206"/>
      <c r="N28" s="38"/>
      <c r="O28" s="207"/>
      <c r="P28" s="208"/>
      <c r="Q28" s="38"/>
      <c r="R28" s="21">
        <v>30</v>
      </c>
      <c r="S28" s="205"/>
      <c r="T28" s="205"/>
      <c r="U28" s="207"/>
      <c r="V28" s="102"/>
      <c r="W28" s="33"/>
      <c r="X28" s="33"/>
      <c r="Y28" s="33"/>
    </row>
    <row r="29" spans="1:25" s="28" customFormat="1" ht="23.25" thickBot="1">
      <c r="A29" s="209" t="s">
        <v>86</v>
      </c>
      <c r="B29" s="122" t="s">
        <v>89</v>
      </c>
      <c r="C29" s="123"/>
      <c r="D29" s="122" t="s">
        <v>18</v>
      </c>
      <c r="E29" s="123">
        <v>30</v>
      </c>
      <c r="F29" s="122">
        <v>4</v>
      </c>
      <c r="G29" s="123"/>
      <c r="H29" s="210"/>
      <c r="I29" s="124">
        <v>30</v>
      </c>
      <c r="J29" s="122"/>
      <c r="K29" s="125"/>
      <c r="L29" s="126"/>
      <c r="M29" s="127"/>
      <c r="N29" s="211"/>
      <c r="O29" s="126"/>
      <c r="P29" s="128"/>
      <c r="Q29" s="125"/>
      <c r="R29" s="211"/>
      <c r="S29" s="126"/>
      <c r="T29" s="212"/>
      <c r="U29" s="203">
        <v>30</v>
      </c>
      <c r="V29" s="213"/>
      <c r="W29" s="33"/>
      <c r="X29" s="33"/>
      <c r="Y29" s="33"/>
    </row>
    <row r="30" spans="1:25" s="28" customFormat="1" ht="14.25" customHeight="1" thickTop="1" thickBot="1">
      <c r="A30" s="148"/>
      <c r="B30" s="154"/>
      <c r="C30" s="159" t="s">
        <v>77</v>
      </c>
      <c r="D30" s="160" t="s">
        <v>41</v>
      </c>
      <c r="E30" s="159">
        <f>SUM(E22:E29)</f>
        <v>240</v>
      </c>
      <c r="F30" s="160">
        <f>SUM(F22:F29)</f>
        <v>32</v>
      </c>
      <c r="G30" s="159">
        <f>SUM(G22:G29)</f>
        <v>90</v>
      </c>
      <c r="H30" s="160"/>
      <c r="I30" s="161">
        <f>SUM(I22:I29)</f>
        <v>150</v>
      </c>
      <c r="J30" s="160"/>
      <c r="K30" s="159"/>
      <c r="L30" s="160"/>
      <c r="M30" s="161"/>
      <c r="N30" s="160">
        <f>SUM(N22:N29)</f>
        <v>60</v>
      </c>
      <c r="O30" s="161">
        <f>SUM(O22:O29)</f>
        <v>60</v>
      </c>
      <c r="P30" s="149"/>
      <c r="Q30" s="159">
        <f>SUM(Q22:Q29)</f>
        <v>30</v>
      </c>
      <c r="R30" s="160">
        <f>SUM(R22:R29)</f>
        <v>60</v>
      </c>
      <c r="S30" s="161"/>
      <c r="T30" s="160"/>
      <c r="U30" s="161">
        <f>SUM(U22:U29)</f>
        <v>30</v>
      </c>
      <c r="V30" s="214"/>
      <c r="W30" s="33"/>
      <c r="X30" s="33"/>
      <c r="Y30" s="33"/>
    </row>
    <row r="31" spans="1:25" s="28" customFormat="1" ht="11.25" hidden="1" customHeigh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2"/>
      <c r="W31" s="33"/>
      <c r="X31" s="33"/>
      <c r="Y31" s="33"/>
    </row>
    <row r="32" spans="1:25" s="28" customFormat="1" ht="11.25" hidden="1" customHeight="1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2"/>
      <c r="W32" s="33"/>
      <c r="X32" s="33"/>
      <c r="Y32" s="33"/>
    </row>
    <row r="33" spans="1:25" s="28" customFormat="1" ht="18" customHeight="1" thickTop="1">
      <c r="A33" s="189" t="s">
        <v>25</v>
      </c>
      <c r="B33" s="192" t="s">
        <v>38</v>
      </c>
      <c r="C33" s="130"/>
      <c r="D33" s="131" t="s">
        <v>39</v>
      </c>
      <c r="E33" s="130">
        <v>30</v>
      </c>
      <c r="F33" s="131">
        <v>5</v>
      </c>
      <c r="G33" s="130"/>
      <c r="H33" s="132"/>
      <c r="I33" s="132"/>
      <c r="J33" s="133">
        <v>30</v>
      </c>
      <c r="K33" s="134"/>
      <c r="L33" s="135"/>
      <c r="M33" s="135">
        <v>30</v>
      </c>
      <c r="N33" s="135"/>
      <c r="O33" s="136"/>
      <c r="P33" s="137"/>
      <c r="Q33" s="138"/>
      <c r="R33" s="139"/>
      <c r="S33" s="139"/>
      <c r="T33" s="139"/>
      <c r="U33" s="140"/>
      <c r="V33" s="107"/>
      <c r="W33" s="33"/>
      <c r="X33" s="33"/>
      <c r="Y33" s="33"/>
    </row>
    <row r="34" spans="1:25" s="28" customFormat="1">
      <c r="A34" s="190"/>
      <c r="B34" s="193"/>
      <c r="C34" s="71"/>
      <c r="D34" s="70" t="s">
        <v>39</v>
      </c>
      <c r="E34" s="71">
        <v>30</v>
      </c>
      <c r="F34" s="70">
        <v>5</v>
      </c>
      <c r="G34" s="71"/>
      <c r="H34" s="71"/>
      <c r="I34" s="71"/>
      <c r="J34" s="111">
        <v>30</v>
      </c>
      <c r="K34" s="45"/>
      <c r="L34" s="45"/>
      <c r="M34" s="45"/>
      <c r="N34" s="45"/>
      <c r="O34" s="93"/>
      <c r="P34" s="112">
        <v>30</v>
      </c>
      <c r="Q34" s="40"/>
      <c r="R34" s="63"/>
      <c r="S34" s="63"/>
      <c r="T34" s="63"/>
      <c r="U34" s="92"/>
      <c r="V34" s="113"/>
      <c r="W34" s="33"/>
      <c r="X34" s="33"/>
      <c r="Y34" s="33"/>
    </row>
    <row r="35" spans="1:25" s="28" customFormat="1">
      <c r="A35" s="190"/>
      <c r="B35" s="193"/>
      <c r="C35" s="7"/>
      <c r="D35" s="8" t="s">
        <v>39</v>
      </c>
      <c r="E35" s="7">
        <v>30</v>
      </c>
      <c r="F35" s="8">
        <v>5</v>
      </c>
      <c r="G35" s="7"/>
      <c r="H35" s="7"/>
      <c r="I35" s="7"/>
      <c r="J35" s="109">
        <v>30</v>
      </c>
      <c r="K35" s="30"/>
      <c r="L35" s="30"/>
      <c r="M35" s="30"/>
      <c r="N35" s="30"/>
      <c r="O35" s="86"/>
      <c r="P35" s="39"/>
      <c r="Q35" s="44"/>
      <c r="R35" s="42"/>
      <c r="S35" s="31">
        <v>30</v>
      </c>
      <c r="T35" s="42"/>
      <c r="U35" s="87"/>
      <c r="V35" s="96"/>
      <c r="W35" s="33"/>
      <c r="X35" s="33"/>
      <c r="Y35" s="33"/>
    </row>
    <row r="36" spans="1:25" s="28" customFormat="1" ht="12" thickBot="1">
      <c r="A36" s="191"/>
      <c r="B36" s="194"/>
      <c r="C36" s="141"/>
      <c r="D36" s="78" t="s">
        <v>39</v>
      </c>
      <c r="E36" s="141">
        <v>30</v>
      </c>
      <c r="F36" s="78">
        <v>5</v>
      </c>
      <c r="G36" s="141"/>
      <c r="H36" s="141"/>
      <c r="I36" s="141"/>
      <c r="J36" s="110">
        <v>30</v>
      </c>
      <c r="K36" s="142"/>
      <c r="L36" s="142"/>
      <c r="M36" s="142"/>
      <c r="N36" s="142"/>
      <c r="O36" s="143"/>
      <c r="P36" s="144"/>
      <c r="Q36" s="145"/>
      <c r="R36" s="146"/>
      <c r="S36" s="146"/>
      <c r="T36" s="146"/>
      <c r="U36" s="147"/>
      <c r="V36" s="162">
        <v>30</v>
      </c>
      <c r="W36" s="33"/>
      <c r="X36" s="33"/>
      <c r="Y36" s="33"/>
    </row>
    <row r="37" spans="1:25" s="28" customFormat="1" ht="12.75" thickTop="1" thickBot="1">
      <c r="A37" s="153"/>
      <c r="B37" s="155"/>
      <c r="C37" s="164"/>
      <c r="D37" s="165" t="s">
        <v>43</v>
      </c>
      <c r="E37" s="164">
        <f>SUM(E33:E36)</f>
        <v>120</v>
      </c>
      <c r="F37" s="165">
        <f>SUM(F33:F36)</f>
        <v>20</v>
      </c>
      <c r="G37" s="164"/>
      <c r="H37" s="164"/>
      <c r="I37" s="164"/>
      <c r="J37" s="166">
        <f>SUM(J33:J36)</f>
        <v>120</v>
      </c>
      <c r="K37" s="145"/>
      <c r="L37" s="145"/>
      <c r="M37" s="169">
        <f>SUM(M33:M36)</f>
        <v>30</v>
      </c>
      <c r="N37" s="145"/>
      <c r="O37" s="147"/>
      <c r="P37" s="167">
        <f>SUM(P33:P36)</f>
        <v>30</v>
      </c>
      <c r="Q37" s="163"/>
      <c r="R37" s="145"/>
      <c r="S37" s="146">
        <f>SUM(S33:S36)</f>
        <v>30</v>
      </c>
      <c r="T37" s="147"/>
      <c r="U37" s="163"/>
      <c r="V37" s="168">
        <f>SUM(V33:V36)</f>
        <v>30</v>
      </c>
      <c r="W37" s="33"/>
      <c r="X37" s="33"/>
      <c r="Y37" s="33"/>
    </row>
    <row r="38" spans="1:25" s="28" customFormat="1" ht="14.25" customHeight="1" thickTop="1" thickBot="1">
      <c r="A38" s="114"/>
      <c r="B38" s="115"/>
      <c r="C38" s="116"/>
      <c r="D38" s="115"/>
      <c r="E38" s="116"/>
      <c r="F38" s="115"/>
      <c r="G38" s="116"/>
      <c r="H38" s="116"/>
      <c r="I38" s="116"/>
      <c r="J38" s="117"/>
      <c r="K38" s="170"/>
      <c r="L38" s="170"/>
      <c r="M38" s="118"/>
      <c r="N38" s="170"/>
      <c r="O38" s="170"/>
      <c r="P38" s="171"/>
      <c r="Q38" s="172"/>
      <c r="R38" s="170"/>
      <c r="S38" s="118"/>
      <c r="T38" s="119"/>
      <c r="U38" s="170"/>
      <c r="V38" s="173"/>
      <c r="W38" s="33"/>
      <c r="X38" s="33"/>
      <c r="Y38" s="33"/>
    </row>
    <row r="39" spans="1:25" s="32" customFormat="1" ht="14.25" customHeight="1" thickTop="1">
      <c r="A39" s="247" t="s">
        <v>44</v>
      </c>
      <c r="B39" s="248"/>
      <c r="C39" s="249"/>
      <c r="D39" s="250"/>
      <c r="E39" s="249">
        <f>SUM(E20)+E30+E37</f>
        <v>600</v>
      </c>
      <c r="F39" s="250"/>
      <c r="G39" s="249">
        <f>SUM(G20+G30+G37)</f>
        <v>280</v>
      </c>
      <c r="H39" s="249"/>
      <c r="I39" s="249">
        <f>SUM(I20+I30+I37)</f>
        <v>200</v>
      </c>
      <c r="J39" s="250">
        <f>SUM(J20+J30+J37)</f>
        <v>120</v>
      </c>
      <c r="K39" s="251">
        <f>SUM(K20:M20)+SUM(K30:M30)+SUM(K37:M37)</f>
        <v>210</v>
      </c>
      <c r="L39" s="252"/>
      <c r="M39" s="253"/>
      <c r="N39" s="254">
        <f>SUM(N20:P20)+SUM(N30:P30)+SUM(N37:P37)</f>
        <v>210</v>
      </c>
      <c r="O39" s="252"/>
      <c r="P39" s="255"/>
      <c r="Q39" s="251">
        <f>SUM(Q20:S20)+SUM(Q30:S30)+SUM(Q37:S37)</f>
        <v>120</v>
      </c>
      <c r="R39" s="252"/>
      <c r="S39" s="253"/>
      <c r="T39" s="254">
        <f>SUM(T20:V20)+SUM(T30:V30)+SUM(T37:V37)</f>
        <v>60</v>
      </c>
      <c r="U39" s="252"/>
      <c r="V39" s="255"/>
      <c r="W39" s="37"/>
      <c r="X39" s="37"/>
      <c r="Y39" s="37"/>
    </row>
    <row r="40" spans="1:25" s="32" customFormat="1" ht="14.25" customHeight="1">
      <c r="A40" s="256" t="s">
        <v>50</v>
      </c>
      <c r="B40" s="257"/>
      <c r="C40" s="258"/>
      <c r="D40" s="259"/>
      <c r="E40" s="260"/>
      <c r="F40" s="259">
        <f>SUM(F20)+F30+SUM(F33:F36)</f>
        <v>87</v>
      </c>
      <c r="G40" s="261"/>
      <c r="H40" s="261"/>
      <c r="I40" s="261"/>
      <c r="J40" s="262"/>
      <c r="K40" s="263">
        <f>SUM(F10:F17)+F33</f>
        <v>30</v>
      </c>
      <c r="L40" s="264"/>
      <c r="M40" s="265"/>
      <c r="N40" s="266">
        <f>SUM(F18:F19)+SUM(F22:F25)+F34</f>
        <v>30</v>
      </c>
      <c r="O40" s="264"/>
      <c r="P40" s="267"/>
      <c r="Q40" s="263">
        <f>SUM(F26:F28)+SUM(F35)</f>
        <v>18</v>
      </c>
      <c r="R40" s="264"/>
      <c r="S40" s="265"/>
      <c r="T40" s="266">
        <f>SUM(F29,F36)</f>
        <v>9</v>
      </c>
      <c r="U40" s="264"/>
      <c r="V40" s="267"/>
      <c r="W40" s="37"/>
      <c r="X40" s="37"/>
      <c r="Y40" s="37"/>
    </row>
    <row r="41" spans="1:25" s="32" customFormat="1" ht="14.25" customHeight="1" thickBot="1">
      <c r="A41" s="268" t="s">
        <v>56</v>
      </c>
      <c r="B41" s="269"/>
      <c r="C41" s="270">
        <v>2</v>
      </c>
      <c r="D41" s="271">
        <v>1</v>
      </c>
      <c r="E41" s="270"/>
      <c r="F41" s="271"/>
      <c r="G41" s="272"/>
      <c r="H41" s="272"/>
      <c r="I41" s="272"/>
      <c r="J41" s="273"/>
      <c r="K41" s="272"/>
      <c r="L41" s="272">
        <v>2</v>
      </c>
      <c r="M41" s="270"/>
      <c r="N41" s="272"/>
      <c r="O41" s="272">
        <v>1</v>
      </c>
      <c r="P41" s="273"/>
      <c r="Q41" s="274"/>
      <c r="R41" s="272"/>
      <c r="S41" s="272"/>
      <c r="T41" s="272"/>
      <c r="U41" s="272"/>
      <c r="V41" s="273"/>
      <c r="W41" s="37"/>
      <c r="X41" s="37"/>
      <c r="Y41" s="37"/>
    </row>
    <row r="42" spans="1:25" s="32" customFormat="1" ht="14.25" customHeight="1" thickTop="1" thickBo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5"/>
      <c r="W42" s="37"/>
      <c r="X42" s="37"/>
      <c r="Y42" s="37"/>
    </row>
    <row r="43" spans="1:25" s="1" customFormat="1" ht="24" customHeight="1" thickTop="1">
      <c r="A43" s="275" t="s">
        <v>23</v>
      </c>
      <c r="B43" s="276"/>
      <c r="C43" s="277" t="s">
        <v>0</v>
      </c>
      <c r="D43" s="278"/>
      <c r="E43" s="279" t="s">
        <v>13</v>
      </c>
      <c r="F43" s="280" t="s">
        <v>1</v>
      </c>
      <c r="G43" s="281" t="s">
        <v>2</v>
      </c>
      <c r="H43" s="282"/>
      <c r="I43" s="282"/>
      <c r="J43" s="283"/>
      <c r="K43" s="282" t="s">
        <v>16</v>
      </c>
      <c r="L43" s="282"/>
      <c r="M43" s="282"/>
      <c r="N43" s="282"/>
      <c r="O43" s="282"/>
      <c r="P43" s="283"/>
      <c r="Q43" s="281" t="s">
        <v>17</v>
      </c>
      <c r="R43" s="282"/>
      <c r="S43" s="282"/>
      <c r="T43" s="282"/>
      <c r="U43" s="282"/>
      <c r="V43" s="283"/>
      <c r="W43" s="36"/>
      <c r="X43" s="36"/>
      <c r="Y43" s="36"/>
    </row>
    <row r="44" spans="1:25" s="1" customFormat="1" ht="12" customHeight="1">
      <c r="A44" s="224"/>
      <c r="B44" s="284"/>
      <c r="C44" s="217" t="s">
        <v>8</v>
      </c>
      <c r="D44" s="218" t="s">
        <v>7</v>
      </c>
      <c r="E44" s="219"/>
      <c r="F44" s="220"/>
      <c r="G44" s="225" t="s">
        <v>3</v>
      </c>
      <c r="H44" s="226" t="s">
        <v>4</v>
      </c>
      <c r="I44" s="227" t="s">
        <v>5</v>
      </c>
      <c r="J44" s="228" t="s">
        <v>6</v>
      </c>
      <c r="K44" s="222" t="s">
        <v>9</v>
      </c>
      <c r="L44" s="222"/>
      <c r="M44" s="229"/>
      <c r="N44" s="230" t="s">
        <v>10</v>
      </c>
      <c r="O44" s="222"/>
      <c r="P44" s="223"/>
      <c r="Q44" s="221" t="s">
        <v>11</v>
      </c>
      <c r="R44" s="222"/>
      <c r="S44" s="229"/>
      <c r="T44" s="230" t="s">
        <v>12</v>
      </c>
      <c r="U44" s="222"/>
      <c r="V44" s="223"/>
      <c r="W44" s="36"/>
      <c r="X44" s="36"/>
      <c r="Y44" s="36"/>
    </row>
    <row r="45" spans="1:25" s="1" customFormat="1" ht="13.5" customHeight="1" thickBot="1">
      <c r="A45" s="231"/>
      <c r="B45" s="285"/>
      <c r="C45" s="233"/>
      <c r="D45" s="234"/>
      <c r="E45" s="235"/>
      <c r="F45" s="236"/>
      <c r="G45" s="237"/>
      <c r="H45" s="238"/>
      <c r="I45" s="239"/>
      <c r="J45" s="240"/>
      <c r="K45" s="241" t="s">
        <v>14</v>
      </c>
      <c r="L45" s="242" t="s">
        <v>5</v>
      </c>
      <c r="M45" s="242" t="s">
        <v>6</v>
      </c>
      <c r="N45" s="242" t="s">
        <v>14</v>
      </c>
      <c r="O45" s="286" t="s">
        <v>5</v>
      </c>
      <c r="P45" s="287" t="s">
        <v>6</v>
      </c>
      <c r="Q45" s="241" t="s">
        <v>14</v>
      </c>
      <c r="R45" s="242" t="s">
        <v>5</v>
      </c>
      <c r="S45" s="242" t="s">
        <v>6</v>
      </c>
      <c r="T45" s="242" t="s">
        <v>14</v>
      </c>
      <c r="U45" s="286" t="s">
        <v>5</v>
      </c>
      <c r="V45" s="287" t="s">
        <v>6</v>
      </c>
      <c r="W45" s="36"/>
      <c r="X45" s="36"/>
      <c r="Y45" s="36"/>
    </row>
    <row r="46" spans="1:25" s="11" customFormat="1" ht="24" customHeight="1" thickTop="1">
      <c r="A46" s="56" t="s">
        <v>90</v>
      </c>
      <c r="B46" s="66" t="s">
        <v>100</v>
      </c>
      <c r="C46" s="48"/>
      <c r="D46" s="49"/>
      <c r="E46" s="48"/>
      <c r="F46" s="49"/>
      <c r="G46" s="48"/>
      <c r="H46" s="59"/>
      <c r="I46" s="50"/>
      <c r="J46" s="104"/>
      <c r="K46" s="48"/>
      <c r="L46" s="50"/>
      <c r="M46" s="65"/>
      <c r="N46" s="50"/>
      <c r="O46" s="103"/>
      <c r="P46" s="104"/>
      <c r="Q46" s="105"/>
      <c r="R46" s="106"/>
      <c r="S46" s="106"/>
      <c r="T46" s="106"/>
      <c r="U46" s="103"/>
      <c r="V46" s="108"/>
      <c r="W46" s="37"/>
      <c r="X46" s="37"/>
      <c r="Y46" s="37"/>
    </row>
    <row r="47" spans="1:25" s="11" customFormat="1" ht="23.25" customHeight="1">
      <c r="A47" s="72" t="s">
        <v>91</v>
      </c>
      <c r="B47" s="68" t="s">
        <v>101</v>
      </c>
      <c r="C47" s="60" t="s">
        <v>15</v>
      </c>
      <c r="D47" s="66"/>
      <c r="E47" s="60">
        <v>30</v>
      </c>
      <c r="F47" s="68">
        <v>4</v>
      </c>
      <c r="G47" s="60">
        <v>30</v>
      </c>
      <c r="H47" s="59"/>
      <c r="I47" s="65"/>
      <c r="J47" s="66"/>
      <c r="K47" s="64"/>
      <c r="L47" s="65"/>
      <c r="M47" s="65"/>
      <c r="N47" s="65"/>
      <c r="O47" s="85"/>
      <c r="P47" s="95"/>
      <c r="Q47" s="60">
        <v>30</v>
      </c>
      <c r="R47" s="65"/>
      <c r="S47" s="65"/>
      <c r="T47" s="65"/>
      <c r="U47" s="85"/>
      <c r="V47" s="98"/>
      <c r="W47" s="37"/>
      <c r="X47" s="37"/>
      <c r="Y47" s="37"/>
    </row>
    <row r="48" spans="1:25" ht="15" customHeight="1">
      <c r="A48" s="29" t="s">
        <v>92</v>
      </c>
      <c r="B48" s="61" t="s">
        <v>102</v>
      </c>
      <c r="C48" s="62" t="s">
        <v>18</v>
      </c>
      <c r="D48" s="61"/>
      <c r="E48" s="62">
        <v>15</v>
      </c>
      <c r="F48" s="61">
        <v>2</v>
      </c>
      <c r="G48" s="30">
        <v>15</v>
      </c>
      <c r="H48" s="10"/>
      <c r="I48" s="31"/>
      <c r="J48" s="39"/>
      <c r="K48" s="12"/>
      <c r="L48" s="31"/>
      <c r="M48" s="31"/>
      <c r="N48" s="42"/>
      <c r="O48" s="94"/>
      <c r="P48" s="41"/>
      <c r="Q48" s="30">
        <v>15</v>
      </c>
      <c r="R48" s="42"/>
      <c r="S48" s="42"/>
      <c r="T48" s="31"/>
      <c r="U48" s="87"/>
      <c r="V48" s="96"/>
    </row>
    <row r="49" spans="1:25" ht="11.25" customHeight="1">
      <c r="A49" s="13" t="s">
        <v>93</v>
      </c>
      <c r="B49" s="8" t="s">
        <v>103</v>
      </c>
      <c r="C49" s="7" t="s">
        <v>18</v>
      </c>
      <c r="D49" s="8"/>
      <c r="E49" s="7">
        <v>15</v>
      </c>
      <c r="F49" s="8">
        <v>2</v>
      </c>
      <c r="G49" s="7">
        <v>15</v>
      </c>
      <c r="H49" s="2"/>
      <c r="I49" s="6"/>
      <c r="J49" s="8"/>
      <c r="K49" s="30"/>
      <c r="L49" s="31"/>
      <c r="M49" s="31"/>
      <c r="N49" s="31"/>
      <c r="O49" s="86"/>
      <c r="P49" s="39"/>
      <c r="Q49" s="30">
        <v>15</v>
      </c>
      <c r="R49" s="31"/>
      <c r="S49" s="30"/>
      <c r="T49" s="30"/>
      <c r="U49" s="86"/>
      <c r="V49" s="96"/>
    </row>
    <row r="50" spans="1:25" ht="33.75" customHeight="1">
      <c r="A50" s="13" t="s">
        <v>94</v>
      </c>
      <c r="B50" s="8" t="s">
        <v>104</v>
      </c>
      <c r="C50" s="7" t="s">
        <v>18</v>
      </c>
      <c r="D50" s="8"/>
      <c r="E50" s="7">
        <v>30</v>
      </c>
      <c r="F50" s="8">
        <v>4</v>
      </c>
      <c r="G50" s="7"/>
      <c r="H50" s="2"/>
      <c r="I50" s="6">
        <v>30</v>
      </c>
      <c r="J50" s="8"/>
      <c r="K50" s="30"/>
      <c r="L50" s="31"/>
      <c r="M50" s="31"/>
      <c r="N50" s="31"/>
      <c r="O50" s="86"/>
      <c r="P50" s="39"/>
      <c r="Q50" s="30"/>
      <c r="R50" s="31">
        <v>30</v>
      </c>
      <c r="S50" s="31"/>
      <c r="T50" s="31"/>
      <c r="U50" s="86"/>
      <c r="V50" s="96"/>
    </row>
    <row r="51" spans="1:25" ht="11.25" customHeight="1">
      <c r="A51" s="13" t="s">
        <v>95</v>
      </c>
      <c r="B51" s="8" t="s">
        <v>105</v>
      </c>
      <c r="C51" s="7"/>
      <c r="D51" s="8" t="s">
        <v>18</v>
      </c>
      <c r="E51" s="7">
        <v>20</v>
      </c>
      <c r="F51" s="8">
        <v>4</v>
      </c>
      <c r="G51" s="7"/>
      <c r="H51" s="2"/>
      <c r="I51" s="6">
        <v>20</v>
      </c>
      <c r="J51" s="8"/>
      <c r="K51" s="30"/>
      <c r="L51" s="31"/>
      <c r="M51" s="31"/>
      <c r="N51" s="31"/>
      <c r="O51" s="86"/>
      <c r="P51" s="39"/>
      <c r="Q51" s="30"/>
      <c r="R51" s="31"/>
      <c r="S51" s="31"/>
      <c r="T51" s="31"/>
      <c r="U51" s="86">
        <v>20</v>
      </c>
      <c r="V51" s="96"/>
    </row>
    <row r="52" spans="1:25" ht="22.5">
      <c r="A52" s="67" t="s">
        <v>96</v>
      </c>
      <c r="B52" s="24" t="s">
        <v>106</v>
      </c>
      <c r="C52" s="25"/>
      <c r="D52" s="24" t="s">
        <v>18</v>
      </c>
      <c r="E52" s="25">
        <v>30</v>
      </c>
      <c r="F52" s="24">
        <v>4</v>
      </c>
      <c r="G52" s="25"/>
      <c r="H52" s="23"/>
      <c r="I52" s="26">
        <v>30</v>
      </c>
      <c r="J52" s="24"/>
      <c r="K52" s="38"/>
      <c r="L52" s="21"/>
      <c r="M52" s="21"/>
      <c r="N52" s="21"/>
      <c r="O52" s="88"/>
      <c r="P52" s="39"/>
      <c r="Q52" s="38"/>
      <c r="R52" s="21"/>
      <c r="S52" s="21"/>
      <c r="T52" s="21"/>
      <c r="U52" s="88">
        <v>30</v>
      </c>
      <c r="V52" s="96"/>
    </row>
    <row r="53" spans="1:25" s="69" customFormat="1">
      <c r="A53" s="13" t="s">
        <v>97</v>
      </c>
      <c r="B53" s="8" t="s">
        <v>107</v>
      </c>
      <c r="C53" s="7"/>
      <c r="D53" s="8" t="s">
        <v>75</v>
      </c>
      <c r="E53" s="7">
        <v>30</v>
      </c>
      <c r="F53" s="8">
        <v>5</v>
      </c>
      <c r="G53" s="7">
        <v>20</v>
      </c>
      <c r="H53" s="77"/>
      <c r="I53" s="7">
        <v>10</v>
      </c>
      <c r="J53" s="8"/>
      <c r="K53" s="30"/>
      <c r="L53" s="30"/>
      <c r="M53" s="30"/>
      <c r="N53" s="30"/>
      <c r="O53" s="86"/>
      <c r="P53" s="39"/>
      <c r="Q53" s="30"/>
      <c r="R53" s="30"/>
      <c r="S53" s="30"/>
      <c r="T53" s="30">
        <v>20</v>
      </c>
      <c r="U53" s="86">
        <v>10</v>
      </c>
      <c r="V53" s="96"/>
      <c r="W53" s="33"/>
      <c r="X53" s="33"/>
      <c r="Y53" s="33"/>
    </row>
    <row r="54" spans="1:25" s="69" customFormat="1" ht="15" customHeight="1">
      <c r="A54" s="181" t="s">
        <v>98</v>
      </c>
      <c r="B54" s="24" t="s">
        <v>108</v>
      </c>
      <c r="C54" s="71"/>
      <c r="D54" s="120" t="s">
        <v>18</v>
      </c>
      <c r="E54" s="71">
        <v>20</v>
      </c>
      <c r="F54" s="70">
        <v>4</v>
      </c>
      <c r="G54" s="71"/>
      <c r="H54" s="73"/>
      <c r="I54" s="71">
        <v>20</v>
      </c>
      <c r="J54" s="70"/>
      <c r="K54" s="45"/>
      <c r="L54" s="45"/>
      <c r="M54" s="45"/>
      <c r="N54" s="45"/>
      <c r="O54" s="93"/>
      <c r="P54" s="16"/>
      <c r="Q54" s="45"/>
      <c r="R54" s="45"/>
      <c r="S54" s="45"/>
      <c r="T54" s="45"/>
      <c r="U54" s="93">
        <v>20</v>
      </c>
      <c r="V54" s="102"/>
      <c r="W54" s="33"/>
      <c r="X54" s="33"/>
      <c r="Y54" s="33"/>
    </row>
    <row r="55" spans="1:25" s="75" customFormat="1" ht="40.5" customHeight="1" thickBot="1">
      <c r="A55" s="121" t="s">
        <v>99</v>
      </c>
      <c r="B55" s="122" t="s">
        <v>109</v>
      </c>
      <c r="C55" s="123" t="s">
        <v>18</v>
      </c>
      <c r="D55" s="122" t="s">
        <v>18</v>
      </c>
      <c r="E55" s="123">
        <v>20</v>
      </c>
      <c r="F55" s="122">
        <v>4</v>
      </c>
      <c r="G55" s="123"/>
      <c r="H55" s="156"/>
      <c r="I55" s="123">
        <v>20</v>
      </c>
      <c r="J55" s="122"/>
      <c r="K55" s="125"/>
      <c r="L55" s="125"/>
      <c r="M55" s="125"/>
      <c r="N55" s="125"/>
      <c r="O55" s="157"/>
      <c r="P55" s="158"/>
      <c r="Q55" s="125"/>
      <c r="R55" s="125"/>
      <c r="S55" s="125"/>
      <c r="T55" s="125"/>
      <c r="U55" s="157">
        <v>20</v>
      </c>
      <c r="V55" s="129"/>
      <c r="W55" s="33"/>
      <c r="X55" s="33"/>
      <c r="Y55" s="33"/>
    </row>
    <row r="56" spans="1:25" s="75" customFormat="1" ht="13.5" customHeight="1" thickTop="1">
      <c r="A56" s="288" t="s">
        <v>49</v>
      </c>
      <c r="B56" s="289"/>
      <c r="C56" s="290" t="s">
        <v>42</v>
      </c>
      <c r="D56" s="291" t="s">
        <v>110</v>
      </c>
      <c r="E56" s="290">
        <f>SUM(E47:E55)</f>
        <v>210</v>
      </c>
      <c r="F56" s="291"/>
      <c r="G56" s="290">
        <f>SUM(G47:G55)</f>
        <v>80</v>
      </c>
      <c r="H56" s="292"/>
      <c r="I56" s="290">
        <f>SUM(I47:I55)</f>
        <v>130</v>
      </c>
      <c r="J56" s="291"/>
      <c r="K56" s="290"/>
      <c r="L56" s="290"/>
      <c r="M56" s="290"/>
      <c r="N56" s="290"/>
      <c r="O56" s="293"/>
      <c r="P56" s="291"/>
      <c r="Q56" s="294">
        <f>SUM(Q47:Q55)+SUM(R47:R55)</f>
        <v>90</v>
      </c>
      <c r="R56" s="295"/>
      <c r="S56" s="296"/>
      <c r="T56" s="297">
        <f>SUM(T47:T55)+SUM(U47:U55)</f>
        <v>120</v>
      </c>
      <c r="U56" s="295"/>
      <c r="V56" s="298"/>
      <c r="W56" s="33"/>
      <c r="X56" s="33"/>
      <c r="Y56" s="33"/>
    </row>
    <row r="57" spans="1:25" s="75" customFormat="1" ht="16.5" customHeight="1" thickBot="1">
      <c r="A57" s="268" t="s">
        <v>51</v>
      </c>
      <c r="B57" s="269"/>
      <c r="C57" s="299"/>
      <c r="D57" s="269"/>
      <c r="E57" s="299"/>
      <c r="F57" s="271">
        <f>SUM(F47:F55)</f>
        <v>33</v>
      </c>
      <c r="G57" s="299"/>
      <c r="H57" s="300"/>
      <c r="I57" s="299"/>
      <c r="J57" s="269"/>
      <c r="K57" s="299"/>
      <c r="L57" s="299"/>
      <c r="M57" s="299"/>
      <c r="N57" s="299"/>
      <c r="O57" s="301"/>
      <c r="P57" s="269"/>
      <c r="Q57" s="302">
        <f>SUM(F47:F50)</f>
        <v>12</v>
      </c>
      <c r="R57" s="303"/>
      <c r="S57" s="304"/>
      <c r="T57" s="305">
        <f>SUM(F51:F55)</f>
        <v>21</v>
      </c>
      <c r="U57" s="303"/>
      <c r="V57" s="306"/>
      <c r="W57" s="33"/>
      <c r="X57" s="33"/>
      <c r="Y57" s="33"/>
    </row>
    <row r="58" spans="1:25" ht="27" customHeight="1" thickTop="1">
      <c r="A58" s="56" t="s">
        <v>111</v>
      </c>
      <c r="B58" s="66" t="s">
        <v>112</v>
      </c>
      <c r="C58" s="64"/>
      <c r="D58" s="49"/>
      <c r="E58" s="48"/>
      <c r="F58" s="49"/>
      <c r="G58" s="48"/>
      <c r="H58" s="59"/>
      <c r="I58" s="50"/>
      <c r="J58" s="66"/>
      <c r="K58" s="48"/>
      <c r="L58" s="50"/>
      <c r="M58" s="65"/>
      <c r="N58" s="50"/>
      <c r="O58" s="85"/>
      <c r="P58" s="66"/>
      <c r="Q58" s="48"/>
      <c r="R58" s="50"/>
      <c r="S58" s="65"/>
      <c r="T58" s="50"/>
      <c r="U58" s="85"/>
      <c r="V58" s="100"/>
    </row>
    <row r="59" spans="1:25">
      <c r="A59" s="13" t="s">
        <v>121</v>
      </c>
      <c r="B59" s="8" t="s">
        <v>113</v>
      </c>
      <c r="C59" s="7" t="s">
        <v>15</v>
      </c>
      <c r="D59" s="8"/>
      <c r="E59" s="7">
        <v>30</v>
      </c>
      <c r="F59" s="8">
        <v>5</v>
      </c>
      <c r="G59" s="7">
        <v>30</v>
      </c>
      <c r="H59" s="2"/>
      <c r="I59" s="6"/>
      <c r="J59" s="8"/>
      <c r="K59" s="30"/>
      <c r="L59" s="31"/>
      <c r="M59" s="31"/>
      <c r="N59" s="31"/>
      <c r="O59" s="86"/>
      <c r="P59" s="39"/>
      <c r="Q59" s="30">
        <v>30</v>
      </c>
      <c r="R59" s="31"/>
      <c r="S59" s="31"/>
      <c r="T59" s="31"/>
      <c r="U59" s="86"/>
      <c r="V59" s="96"/>
    </row>
    <row r="60" spans="1:25">
      <c r="A60" s="13" t="s">
        <v>122</v>
      </c>
      <c r="B60" s="8" t="s">
        <v>114</v>
      </c>
      <c r="C60" s="7" t="s">
        <v>18</v>
      </c>
      <c r="D60" s="8"/>
      <c r="E60" s="7">
        <v>20</v>
      </c>
      <c r="F60" s="8">
        <v>3</v>
      </c>
      <c r="G60" s="7"/>
      <c r="H60" s="2"/>
      <c r="I60" s="6">
        <v>20</v>
      </c>
      <c r="J60" s="8"/>
      <c r="K60" s="30"/>
      <c r="L60" s="31"/>
      <c r="M60" s="31"/>
      <c r="N60" s="31"/>
      <c r="O60" s="86"/>
      <c r="P60" s="39"/>
      <c r="Q60" s="30"/>
      <c r="R60" s="31">
        <v>20</v>
      </c>
      <c r="S60" s="31"/>
      <c r="T60" s="31"/>
      <c r="U60" s="86"/>
      <c r="V60" s="96"/>
    </row>
    <row r="61" spans="1:25" s="69" customFormat="1" ht="24" customHeight="1">
      <c r="A61" s="177" t="s">
        <v>123</v>
      </c>
      <c r="B61" s="8" t="s">
        <v>115</v>
      </c>
      <c r="C61" s="7" t="s">
        <v>18</v>
      </c>
      <c r="D61" s="8"/>
      <c r="E61" s="7">
        <v>30</v>
      </c>
      <c r="F61" s="8">
        <v>4</v>
      </c>
      <c r="G61" s="7"/>
      <c r="H61" s="2"/>
      <c r="I61" s="6">
        <v>30</v>
      </c>
      <c r="J61" s="8"/>
      <c r="K61" s="30"/>
      <c r="L61" s="31"/>
      <c r="M61" s="31"/>
      <c r="N61" s="31"/>
      <c r="O61" s="86"/>
      <c r="P61" s="39"/>
      <c r="Q61" s="30"/>
      <c r="R61" s="31">
        <v>30</v>
      </c>
      <c r="S61" s="31"/>
      <c r="T61" s="31"/>
      <c r="U61" s="86"/>
      <c r="V61" s="96"/>
      <c r="W61" s="33"/>
      <c r="X61" s="33"/>
      <c r="Y61" s="33"/>
    </row>
    <row r="62" spans="1:25" s="75" customFormat="1" ht="26.25" customHeight="1">
      <c r="A62" s="178" t="s">
        <v>124</v>
      </c>
      <c r="B62" s="8" t="s">
        <v>116</v>
      </c>
      <c r="C62" s="7"/>
      <c r="D62" s="8" t="s">
        <v>18</v>
      </c>
      <c r="E62" s="7">
        <v>20</v>
      </c>
      <c r="F62" s="8">
        <v>4</v>
      </c>
      <c r="G62" s="7">
        <v>20</v>
      </c>
      <c r="H62" s="2"/>
      <c r="I62" s="6"/>
      <c r="J62" s="8"/>
      <c r="K62" s="30"/>
      <c r="L62" s="31"/>
      <c r="M62" s="31"/>
      <c r="N62" s="31"/>
      <c r="O62" s="86"/>
      <c r="P62" s="39"/>
      <c r="Q62" s="30"/>
      <c r="R62" s="31"/>
      <c r="S62" s="31"/>
      <c r="T62" s="31">
        <v>20</v>
      </c>
      <c r="U62" s="86"/>
      <c r="V62" s="96"/>
      <c r="W62" s="33"/>
      <c r="X62" s="33"/>
      <c r="Y62" s="33"/>
    </row>
    <row r="63" spans="1:25" s="69" customFormat="1">
      <c r="A63" s="13" t="s">
        <v>125</v>
      </c>
      <c r="B63" s="8" t="s">
        <v>117</v>
      </c>
      <c r="C63" s="7"/>
      <c r="D63" s="8" t="s">
        <v>18</v>
      </c>
      <c r="E63" s="7">
        <v>20</v>
      </c>
      <c r="F63" s="8">
        <v>4</v>
      </c>
      <c r="G63" s="7"/>
      <c r="H63" s="2"/>
      <c r="I63" s="6">
        <v>20</v>
      </c>
      <c r="J63" s="8"/>
      <c r="K63" s="30"/>
      <c r="L63" s="31"/>
      <c r="M63" s="31"/>
      <c r="N63" s="31"/>
      <c r="O63" s="86"/>
      <c r="P63" s="39"/>
      <c r="Q63" s="30"/>
      <c r="R63" s="31"/>
      <c r="S63" s="31"/>
      <c r="T63" s="31"/>
      <c r="U63" s="86">
        <v>20</v>
      </c>
      <c r="V63" s="96"/>
      <c r="W63" s="33"/>
      <c r="X63" s="33"/>
      <c r="Y63" s="33"/>
    </row>
    <row r="64" spans="1:25">
      <c r="A64" s="179" t="s">
        <v>126</v>
      </c>
      <c r="B64" s="79" t="s">
        <v>118</v>
      </c>
      <c r="C64" s="80"/>
      <c r="D64" s="79" t="s">
        <v>18</v>
      </c>
      <c r="E64" s="80">
        <v>30</v>
      </c>
      <c r="F64" s="79">
        <v>4</v>
      </c>
      <c r="G64" s="80"/>
      <c r="H64" s="81"/>
      <c r="I64" s="82">
        <v>30</v>
      </c>
      <c r="J64" s="79"/>
      <c r="K64" s="83"/>
      <c r="L64" s="84"/>
      <c r="M64" s="84"/>
      <c r="N64" s="84"/>
      <c r="O64" s="89"/>
      <c r="P64" s="39"/>
      <c r="Q64" s="83"/>
      <c r="R64" s="84"/>
      <c r="S64" s="84"/>
      <c r="T64" s="84"/>
      <c r="U64" s="89">
        <v>30</v>
      </c>
      <c r="V64" s="96"/>
    </row>
    <row r="65" spans="1:25" s="69" customFormat="1">
      <c r="A65" s="180" t="s">
        <v>127</v>
      </c>
      <c r="B65" s="8" t="s">
        <v>119</v>
      </c>
      <c r="C65" s="7"/>
      <c r="D65" s="8" t="s">
        <v>18</v>
      </c>
      <c r="E65" s="7">
        <v>30</v>
      </c>
      <c r="F65" s="8">
        <v>5</v>
      </c>
      <c r="G65" s="7"/>
      <c r="H65" s="2"/>
      <c r="I65" s="6">
        <v>30</v>
      </c>
      <c r="J65" s="8"/>
      <c r="K65" s="30"/>
      <c r="L65" s="31"/>
      <c r="M65" s="31"/>
      <c r="N65" s="31"/>
      <c r="O65" s="86"/>
      <c r="P65" s="39"/>
      <c r="Q65" s="30"/>
      <c r="R65" s="31"/>
      <c r="S65" s="31"/>
      <c r="T65" s="31"/>
      <c r="U65" s="86">
        <v>30</v>
      </c>
      <c r="V65" s="96"/>
      <c r="W65" s="33"/>
      <c r="X65" s="33"/>
      <c r="Y65" s="33"/>
    </row>
    <row r="66" spans="1:25" s="75" customFormat="1" ht="23.25" thickBot="1">
      <c r="A66" s="15" t="s">
        <v>128</v>
      </c>
      <c r="B66" s="8" t="s">
        <v>120</v>
      </c>
      <c r="C66" s="7"/>
      <c r="D66" s="8" t="s">
        <v>18</v>
      </c>
      <c r="E66" s="7">
        <v>30</v>
      </c>
      <c r="F66" s="8">
        <v>4</v>
      </c>
      <c r="G66" s="7"/>
      <c r="H66" s="2"/>
      <c r="I66" s="6">
        <v>30</v>
      </c>
      <c r="J66" s="8"/>
      <c r="K66" s="30"/>
      <c r="L66" s="31"/>
      <c r="M66" s="31"/>
      <c r="N66" s="31"/>
      <c r="O66" s="88"/>
      <c r="P66" s="16"/>
      <c r="Q66" s="38"/>
      <c r="R66" s="21"/>
      <c r="S66" s="21"/>
      <c r="T66" s="21"/>
      <c r="U66" s="88">
        <v>30</v>
      </c>
      <c r="V66" s="102"/>
      <c r="W66" s="33"/>
      <c r="X66" s="33"/>
      <c r="Y66" s="33"/>
    </row>
    <row r="67" spans="1:25" s="75" customFormat="1" ht="15" customHeight="1" thickTop="1">
      <c r="A67" s="288" t="s">
        <v>49</v>
      </c>
      <c r="B67" s="289"/>
      <c r="C67" s="290" t="s">
        <v>40</v>
      </c>
      <c r="D67" s="291" t="s">
        <v>129</v>
      </c>
      <c r="E67" s="290">
        <f>SUM(E59:E66)</f>
        <v>210</v>
      </c>
      <c r="F67" s="291"/>
      <c r="G67" s="290">
        <f>SUM(G59:G66)</f>
        <v>50</v>
      </c>
      <c r="H67" s="292"/>
      <c r="I67" s="290">
        <f>SUM(I59:I66)</f>
        <v>160</v>
      </c>
      <c r="J67" s="289"/>
      <c r="K67" s="307"/>
      <c r="L67" s="307"/>
      <c r="M67" s="307"/>
      <c r="N67" s="307"/>
      <c r="O67" s="308"/>
      <c r="P67" s="289"/>
      <c r="Q67" s="294">
        <f>SUM(Q59:Q66)+SUM(R59:R66)</f>
        <v>80</v>
      </c>
      <c r="R67" s="295"/>
      <c r="S67" s="296"/>
      <c r="T67" s="297">
        <f>SUM(T59:T66)+SUM(U59:U66)</f>
        <v>130</v>
      </c>
      <c r="U67" s="295"/>
      <c r="V67" s="298"/>
      <c r="W67" s="33"/>
      <c r="X67" s="33"/>
      <c r="Y67" s="33"/>
    </row>
    <row r="68" spans="1:25" s="75" customFormat="1" ht="16.5" customHeight="1" thickBot="1">
      <c r="A68" s="309" t="s">
        <v>51</v>
      </c>
      <c r="B68" s="310"/>
      <c r="C68" s="311"/>
      <c r="D68" s="310"/>
      <c r="E68" s="312"/>
      <c r="F68" s="313">
        <f>SUM(F59:F66)</f>
        <v>33</v>
      </c>
      <c r="G68" s="311"/>
      <c r="H68" s="314"/>
      <c r="I68" s="311"/>
      <c r="J68" s="310"/>
      <c r="K68" s="311"/>
      <c r="L68" s="311"/>
      <c r="M68" s="311"/>
      <c r="N68" s="311"/>
      <c r="O68" s="315"/>
      <c r="P68" s="310"/>
      <c r="Q68" s="302">
        <f>SUM(F59:F61)</f>
        <v>12</v>
      </c>
      <c r="R68" s="303"/>
      <c r="S68" s="304"/>
      <c r="T68" s="305">
        <f>SUM(F62:F66)</f>
        <v>21</v>
      </c>
      <c r="U68" s="303"/>
      <c r="V68" s="306"/>
      <c r="W68" s="33"/>
      <c r="X68" s="33"/>
      <c r="Y68" s="33"/>
    </row>
    <row r="69" spans="1:25" s="75" customFormat="1" ht="14.25" customHeight="1" thickTop="1">
      <c r="A69" s="195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7"/>
      <c r="W69" s="33"/>
      <c r="X69" s="33"/>
      <c r="Y69" s="33"/>
    </row>
    <row r="70" spans="1:25" s="74" customFormat="1" ht="13.5" customHeight="1">
      <c r="A70" s="316" t="s">
        <v>52</v>
      </c>
      <c r="B70" s="317"/>
      <c r="C70" s="318"/>
      <c r="D70" s="319"/>
      <c r="E70" s="260">
        <f>SUM(E20)+E30+E37+E98</f>
        <v>600</v>
      </c>
      <c r="F70" s="259"/>
      <c r="G70" s="260">
        <f>SUM(G39)</f>
        <v>280</v>
      </c>
      <c r="H70" s="260"/>
      <c r="I70" s="260">
        <f>SUM(I39)</f>
        <v>200</v>
      </c>
      <c r="J70" s="259">
        <f>SUM(J37)</f>
        <v>120</v>
      </c>
      <c r="K70" s="263">
        <f>SUM(K39)</f>
        <v>210</v>
      </c>
      <c r="L70" s="264"/>
      <c r="M70" s="265"/>
      <c r="N70" s="266">
        <f>SUM(N39)</f>
        <v>210</v>
      </c>
      <c r="O70" s="264"/>
      <c r="P70" s="267"/>
      <c r="Q70" s="263">
        <f>SUM(Q39)</f>
        <v>120</v>
      </c>
      <c r="R70" s="264"/>
      <c r="S70" s="265"/>
      <c r="T70" s="230">
        <f>SUM(T39)</f>
        <v>60</v>
      </c>
      <c r="U70" s="222"/>
      <c r="V70" s="223"/>
      <c r="W70" s="33"/>
      <c r="X70" s="33"/>
      <c r="Y70" s="33"/>
    </row>
    <row r="71" spans="1:25" s="74" customFormat="1" ht="22.5">
      <c r="A71" s="320" t="s">
        <v>53</v>
      </c>
      <c r="B71" s="321"/>
      <c r="C71" s="322"/>
      <c r="D71" s="323"/>
      <c r="E71" s="324"/>
      <c r="F71" s="325">
        <f>SUM(F20+F30+F37)</f>
        <v>87</v>
      </c>
      <c r="G71" s="324"/>
      <c r="H71" s="324"/>
      <c r="I71" s="324"/>
      <c r="J71" s="325"/>
      <c r="K71" s="263">
        <f>SUM(K40)</f>
        <v>30</v>
      </c>
      <c r="L71" s="264"/>
      <c r="M71" s="265"/>
      <c r="N71" s="266">
        <f>SUM(N40)</f>
        <v>30</v>
      </c>
      <c r="O71" s="264"/>
      <c r="P71" s="267"/>
      <c r="Q71" s="263">
        <f>SUM(Q40)</f>
        <v>18</v>
      </c>
      <c r="R71" s="264"/>
      <c r="S71" s="265"/>
      <c r="T71" s="266">
        <f>SUM(T40)</f>
        <v>9</v>
      </c>
      <c r="U71" s="264"/>
      <c r="V71" s="267"/>
      <c r="W71" s="33"/>
      <c r="X71" s="33"/>
      <c r="Y71" s="33"/>
    </row>
    <row r="72" spans="1:25" s="75" customFormat="1">
      <c r="A72" s="320" t="s">
        <v>130</v>
      </c>
      <c r="B72" s="321"/>
      <c r="C72" s="322"/>
      <c r="D72" s="323"/>
      <c r="E72" s="324">
        <f>SUM(E56)</f>
        <v>210</v>
      </c>
      <c r="F72" s="325"/>
      <c r="G72" s="324"/>
      <c r="H72" s="324"/>
      <c r="I72" s="324"/>
      <c r="J72" s="325"/>
      <c r="K72" s="326"/>
      <c r="L72" s="261"/>
      <c r="M72" s="261"/>
      <c r="N72" s="261"/>
      <c r="O72" s="261"/>
      <c r="P72" s="262"/>
      <c r="Q72" s="263">
        <f>SUM(Q56)</f>
        <v>90</v>
      </c>
      <c r="R72" s="264"/>
      <c r="S72" s="265"/>
      <c r="T72" s="266">
        <f>SUM(T56)</f>
        <v>120</v>
      </c>
      <c r="U72" s="264"/>
      <c r="V72" s="267"/>
      <c r="W72" s="33"/>
      <c r="X72" s="33"/>
      <c r="Y72" s="33"/>
    </row>
    <row r="73" spans="1:25" s="75" customFormat="1" ht="12.75" customHeight="1">
      <c r="A73" s="320" t="s">
        <v>131</v>
      </c>
      <c r="B73" s="321"/>
      <c r="C73" s="322"/>
      <c r="D73" s="323"/>
      <c r="E73" s="324"/>
      <c r="F73" s="325">
        <f>SUM(F57)</f>
        <v>33</v>
      </c>
      <c r="G73" s="324"/>
      <c r="H73" s="324"/>
      <c r="I73" s="324"/>
      <c r="J73" s="325"/>
      <c r="K73" s="326"/>
      <c r="L73" s="261"/>
      <c r="M73" s="261"/>
      <c r="N73" s="261"/>
      <c r="O73" s="261"/>
      <c r="P73" s="262"/>
      <c r="Q73" s="263">
        <f>SUM(Q57)</f>
        <v>12</v>
      </c>
      <c r="R73" s="264"/>
      <c r="S73" s="265"/>
      <c r="T73" s="266">
        <f>SUM(T57)</f>
        <v>21</v>
      </c>
      <c r="U73" s="264"/>
      <c r="V73" s="267"/>
      <c r="W73" s="33"/>
      <c r="X73" s="33"/>
      <c r="Y73" s="33"/>
    </row>
    <row r="74" spans="1:25" s="75" customFormat="1" ht="12.75" customHeight="1">
      <c r="A74" s="320" t="s">
        <v>132</v>
      </c>
      <c r="B74" s="321"/>
      <c r="C74" s="322"/>
      <c r="D74" s="323"/>
      <c r="E74" s="324">
        <f>SUM(E67)</f>
        <v>210</v>
      </c>
      <c r="F74" s="325"/>
      <c r="G74" s="324"/>
      <c r="H74" s="324"/>
      <c r="I74" s="324"/>
      <c r="J74" s="325"/>
      <c r="K74" s="326"/>
      <c r="L74" s="261"/>
      <c r="M74" s="261"/>
      <c r="N74" s="261"/>
      <c r="O74" s="261"/>
      <c r="P74" s="262"/>
      <c r="Q74" s="263">
        <f>SUM(Q67)</f>
        <v>80</v>
      </c>
      <c r="R74" s="264"/>
      <c r="S74" s="265"/>
      <c r="T74" s="266">
        <f>SUM(T67)</f>
        <v>130</v>
      </c>
      <c r="U74" s="264"/>
      <c r="V74" s="267"/>
      <c r="W74" s="33"/>
      <c r="X74" s="33"/>
      <c r="Y74" s="33"/>
    </row>
    <row r="75" spans="1:25" s="75" customFormat="1" ht="12.75" customHeight="1">
      <c r="A75" s="320" t="s">
        <v>133</v>
      </c>
      <c r="B75" s="321"/>
      <c r="C75" s="322"/>
      <c r="D75" s="323"/>
      <c r="E75" s="324"/>
      <c r="F75" s="325">
        <f>SUM(F68)</f>
        <v>33</v>
      </c>
      <c r="G75" s="324"/>
      <c r="H75" s="324"/>
      <c r="I75" s="324"/>
      <c r="J75" s="325"/>
      <c r="K75" s="326"/>
      <c r="L75" s="261"/>
      <c r="M75" s="261"/>
      <c r="N75" s="261"/>
      <c r="O75" s="261"/>
      <c r="P75" s="262"/>
      <c r="Q75" s="263">
        <f>SUM(Q68)</f>
        <v>12</v>
      </c>
      <c r="R75" s="264"/>
      <c r="S75" s="265"/>
      <c r="T75" s="266">
        <f>SUM(T68)</f>
        <v>21</v>
      </c>
      <c r="U75" s="264"/>
      <c r="V75" s="267"/>
      <c r="W75" s="33"/>
      <c r="X75" s="33"/>
      <c r="Y75" s="33"/>
    </row>
    <row r="76" spans="1:25" s="75" customFormat="1" ht="11.25" customHeight="1">
      <c r="A76" s="320" t="s">
        <v>57</v>
      </c>
      <c r="B76" s="321"/>
      <c r="C76" s="322">
        <v>3</v>
      </c>
      <c r="D76" s="323">
        <v>1</v>
      </c>
      <c r="E76" s="324"/>
      <c r="F76" s="325"/>
      <c r="G76" s="324"/>
      <c r="H76" s="324"/>
      <c r="I76" s="324"/>
      <c r="J76" s="325"/>
      <c r="K76" s="326"/>
      <c r="L76" s="261">
        <v>2</v>
      </c>
      <c r="M76" s="260"/>
      <c r="N76" s="261"/>
      <c r="O76" s="261">
        <v>1</v>
      </c>
      <c r="P76" s="262"/>
      <c r="Q76" s="326"/>
      <c r="R76" s="261">
        <v>1</v>
      </c>
      <c r="S76" s="260"/>
      <c r="T76" s="261"/>
      <c r="U76" s="261"/>
      <c r="V76" s="262"/>
      <c r="W76" s="33"/>
      <c r="X76" s="33"/>
      <c r="Y76" s="33"/>
    </row>
    <row r="77" spans="1:25">
      <c r="A77" s="320" t="s">
        <v>24</v>
      </c>
      <c r="B77" s="321"/>
      <c r="C77" s="322"/>
      <c r="D77" s="323"/>
      <c r="E77" s="324">
        <f>+SUM(E70+E72)</f>
        <v>810</v>
      </c>
      <c r="F77" s="325"/>
      <c r="G77" s="324"/>
      <c r="H77" s="324"/>
      <c r="I77" s="324"/>
      <c r="J77" s="325"/>
      <c r="K77" s="263">
        <f>SUM(K70:P70)</f>
        <v>420</v>
      </c>
      <c r="L77" s="264"/>
      <c r="M77" s="264"/>
      <c r="N77" s="264"/>
      <c r="O77" s="264"/>
      <c r="P77" s="267"/>
      <c r="Q77" s="263">
        <f>SUM(Q70:V70,Q72:V72)</f>
        <v>390</v>
      </c>
      <c r="R77" s="264"/>
      <c r="S77" s="264"/>
      <c r="T77" s="264"/>
      <c r="U77" s="264"/>
      <c r="V77" s="267"/>
    </row>
    <row r="78" spans="1:25">
      <c r="A78" s="327" t="s">
        <v>45</v>
      </c>
      <c r="B78" s="317"/>
      <c r="C78" s="318"/>
      <c r="D78" s="319"/>
      <c r="E78" s="260"/>
      <c r="F78" s="259">
        <f>SUM(F71+F73)</f>
        <v>120</v>
      </c>
      <c r="G78" s="260"/>
      <c r="H78" s="328"/>
      <c r="I78" s="328"/>
      <c r="J78" s="329"/>
      <c r="K78" s="263">
        <f>SUM(K71)</f>
        <v>30</v>
      </c>
      <c r="L78" s="264"/>
      <c r="M78" s="265"/>
      <c r="N78" s="266">
        <f>SUM(N71)</f>
        <v>30</v>
      </c>
      <c r="O78" s="264"/>
      <c r="P78" s="267"/>
      <c r="Q78" s="263">
        <f>SUM(Q71,Q73)</f>
        <v>30</v>
      </c>
      <c r="R78" s="264"/>
      <c r="S78" s="265"/>
      <c r="T78" s="266">
        <f>SUM(T71,T73)</f>
        <v>30</v>
      </c>
      <c r="U78" s="264"/>
      <c r="V78" s="267"/>
    </row>
    <row r="79" spans="1:25">
      <c r="A79" s="17"/>
      <c r="B79" s="18"/>
      <c r="C79" s="19"/>
      <c r="D79" s="19"/>
      <c r="E79" s="19"/>
      <c r="F79" s="19"/>
      <c r="G79" s="19"/>
      <c r="H79" s="19"/>
      <c r="I79" s="19"/>
      <c r="J79" s="20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5">
      <c r="A80" s="199" t="s">
        <v>54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</row>
    <row r="81" spans="1:25">
      <c r="A81" s="176" t="s">
        <v>55</v>
      </c>
    </row>
    <row r="82" spans="1:25" s="75" customFormat="1">
      <c r="A82" s="198" t="s">
        <v>46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33"/>
      <c r="X82" s="33"/>
      <c r="Y82" s="33"/>
    </row>
    <row r="83" spans="1:25" ht="24" customHeight="1">
      <c r="A83" s="201" t="s">
        <v>47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</row>
    <row r="84" spans="1:25">
      <c r="A84" s="198" t="s">
        <v>48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1:25" ht="14.25">
      <c r="A85" s="174"/>
    </row>
    <row r="86" spans="1:25">
      <c r="R86" s="33"/>
      <c r="S86" s="33"/>
    </row>
    <row r="87" spans="1:25">
      <c r="Q87" s="33"/>
      <c r="R87" s="33"/>
      <c r="S87" s="33"/>
      <c r="T87" s="33"/>
    </row>
  </sheetData>
  <mergeCells count="85">
    <mergeCell ref="A84:V84"/>
    <mergeCell ref="Q72:S72"/>
    <mergeCell ref="T72:V72"/>
    <mergeCell ref="Q78:S78"/>
    <mergeCell ref="K77:P77"/>
    <mergeCell ref="Q77:V77"/>
    <mergeCell ref="A80:V80"/>
    <mergeCell ref="A83:V83"/>
    <mergeCell ref="A82:V82"/>
    <mergeCell ref="Q75:S75"/>
    <mergeCell ref="T75:V75"/>
    <mergeCell ref="T78:V78"/>
    <mergeCell ref="Q73:S73"/>
    <mergeCell ref="T73:V73"/>
    <mergeCell ref="N78:P78"/>
    <mergeCell ref="Q74:S74"/>
    <mergeCell ref="T74:V74"/>
    <mergeCell ref="N71:P71"/>
    <mergeCell ref="K70:M70"/>
    <mergeCell ref="N70:P70"/>
    <mergeCell ref="A69:V69"/>
    <mergeCell ref="Q71:S71"/>
    <mergeCell ref="T71:V71"/>
    <mergeCell ref="K71:M71"/>
    <mergeCell ref="Q70:S70"/>
    <mergeCell ref="T70:V70"/>
    <mergeCell ref="A33:A36"/>
    <mergeCell ref="B33:B36"/>
    <mergeCell ref="A43:A45"/>
    <mergeCell ref="C44:C45"/>
    <mergeCell ref="D44:D45"/>
    <mergeCell ref="G44:G45"/>
    <mergeCell ref="H44:H45"/>
    <mergeCell ref="K78:M78"/>
    <mergeCell ref="F43:F45"/>
    <mergeCell ref="G43:J43"/>
    <mergeCell ref="I44:I45"/>
    <mergeCell ref="J44:J45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B6:B8"/>
    <mergeCell ref="C6:D6"/>
    <mergeCell ref="E6:E8"/>
    <mergeCell ref="C7:C8"/>
    <mergeCell ref="D7:D8"/>
    <mergeCell ref="T67:V67"/>
    <mergeCell ref="A42:V42"/>
    <mergeCell ref="T68:V68"/>
    <mergeCell ref="Q68:S68"/>
    <mergeCell ref="B43:B45"/>
    <mergeCell ref="C43:D43"/>
    <mergeCell ref="E43:E45"/>
    <mergeCell ref="Q56:S56"/>
    <mergeCell ref="T56:V56"/>
    <mergeCell ref="Q57:S57"/>
    <mergeCell ref="T57:V57"/>
    <mergeCell ref="Q67:S67"/>
    <mergeCell ref="Q43:V43"/>
    <mergeCell ref="K39:M39"/>
    <mergeCell ref="N39:P39"/>
    <mergeCell ref="Q39:S39"/>
    <mergeCell ref="T39:V39"/>
    <mergeCell ref="K40:M40"/>
    <mergeCell ref="N40:P40"/>
    <mergeCell ref="Q40:S40"/>
    <mergeCell ref="T40:V40"/>
    <mergeCell ref="K43:P43"/>
    <mergeCell ref="K44:M44"/>
    <mergeCell ref="N44:P44"/>
    <mergeCell ref="Q44:S44"/>
    <mergeCell ref="T44:V44"/>
  </mergeCells>
  <phoneticPr fontId="1" type="noConversion"/>
  <pageMargins left="0.39370078740157483" right="0.19685039370078741" top="0.63" bottom="0.68" header="0.31496062992125984" footer="0.31496062992125984"/>
  <pageSetup paperSize="9" orientation="landscape" verticalDpi="300" r:id="rId1"/>
  <rowBreaks count="2" manualBreakCount="2">
    <brk id="41" max="22" man="1"/>
    <brk id="6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2014-03-22T18:09:19Z</cp:lastPrinted>
  <dcterms:created xsi:type="dcterms:W3CDTF">1997-02-26T13:46:56Z</dcterms:created>
  <dcterms:modified xsi:type="dcterms:W3CDTF">2014-04-07T18:51:20Z</dcterms:modified>
</cp:coreProperties>
</file>